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Documents\Licitaciones\Lineas\"/>
    </mc:Choice>
  </mc:AlternateContent>
  <bookViews>
    <workbookView xWindow="10215" yWindow="45" windowWidth="5115" windowHeight="8115" firstSheet="3" activeTab="6"/>
  </bookViews>
  <sheets>
    <sheet name="Datos" sheetId="63" r:id="rId1"/>
    <sheet name="FORM 11A- 1" sheetId="77" r:id="rId2"/>
    <sheet name="FORM 11A- 2" sheetId="76" r:id="rId3"/>
    <sheet name="FORM 11A- 3" sheetId="54" r:id="rId4"/>
    <sheet name="FORM 11B" sheetId="59" r:id="rId5"/>
    <sheet name="FORM 11C-Resumen" sheetId="65" r:id="rId6"/>
    <sheet name="FORM 12" sheetId="7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A">[1]A!$D$9:$D$53</definedName>
    <definedName name="_f">[2]D_AWG!$E$22</definedName>
    <definedName name="_FC" localSheetId="1">#REF!</definedName>
    <definedName name="_FC" localSheetId="2">#REF!</definedName>
    <definedName name="_FC" localSheetId="5">#REF!</definedName>
    <definedName name="_FC">#REF!</definedName>
    <definedName name="_xlnm._FilterDatabase" localSheetId="0" hidden="1">'[3]46W9'!#REF!</definedName>
    <definedName name="_xlnm._FilterDatabase" localSheetId="1" hidden="1">'[3]46W9'!#REF!</definedName>
    <definedName name="_xlnm._FilterDatabase" localSheetId="2" hidden="1">'[3]46W9'!#REF!</definedName>
    <definedName name="_xlnm._FilterDatabase" localSheetId="5" hidden="1">'[3]46W9'!#REF!</definedName>
    <definedName name="_xlnm._FilterDatabase" hidden="1">'[3]46W9'!#REF!</definedName>
    <definedName name="_ftn1" localSheetId="5">'FORM 11C-Resumen'!#REF!</definedName>
    <definedName name="_ftnref1" localSheetId="5">'FORM 11C-Resumen'!#REF!</definedName>
    <definedName name="_pl1" localSheetId="0">'[4]Gabinetes ctrol, prot. y med. '!#REF!</definedName>
    <definedName name="_pl1" localSheetId="1">'[4]Gabinetes ctrol, prot. y med. '!#REF!</definedName>
    <definedName name="_pl1" localSheetId="2">'[4]Gabinetes ctrol, prot. y med. '!#REF!</definedName>
    <definedName name="_pl1" localSheetId="5">'[4]Gabinetes ctrol, prot. y med. '!#REF!</definedName>
    <definedName name="_pl1">'[4]Gabinetes ctrol, prot. y med. '!#REF!</definedName>
    <definedName name="_pl2" localSheetId="0">'[4]Gabinetes ctrol, prot. y med. '!#REF!</definedName>
    <definedName name="_pl2" localSheetId="1">'[4]Gabinetes ctrol, prot. y med. '!#REF!</definedName>
    <definedName name="_pl2" localSheetId="2">'[4]Gabinetes ctrol, prot. y med. '!#REF!</definedName>
    <definedName name="_pl2" localSheetId="5">'[4]Gabinetes ctrol, prot. y med. '!#REF!</definedName>
    <definedName name="_pl2">'[4]Gabinetes ctrol, prot. y med. '!#REF!</definedName>
    <definedName name="A" localSheetId="0">#REF!</definedName>
    <definedName name="A" localSheetId="1">#REF!</definedName>
    <definedName name="A" localSheetId="2">#REF!</definedName>
    <definedName name="A" localSheetId="5">#REF!</definedName>
    <definedName name="A">#REF!</definedName>
    <definedName name="aA" localSheetId="0">[5]E!#REF!</definedName>
    <definedName name="aA" localSheetId="1">[5]E!#REF!</definedName>
    <definedName name="aA" localSheetId="2">[5]E!#REF!</definedName>
    <definedName name="aA" localSheetId="5">[5]E!#REF!</definedName>
    <definedName name="aA">[5]E!#REF!</definedName>
    <definedName name="aAA" localSheetId="0">[5]E!#REF!</definedName>
    <definedName name="aAA" localSheetId="1">[5]E!#REF!</definedName>
    <definedName name="aAA" localSheetId="2">[5]E!#REF!</definedName>
    <definedName name="aAA" localSheetId="5">[5]E!#REF!</definedName>
    <definedName name="aAA">[5]E!#REF!</definedName>
    <definedName name="aB" localSheetId="0">[5]E!#REF!</definedName>
    <definedName name="aB" localSheetId="1">[5]E!#REF!</definedName>
    <definedName name="aB" localSheetId="2">[5]E!#REF!</definedName>
    <definedName name="aB" localSheetId="5">[5]E!#REF!</definedName>
    <definedName name="aB">[5]E!#REF!</definedName>
    <definedName name="aC" localSheetId="1">[5]E!#REF!</definedName>
    <definedName name="aC" localSheetId="2">[5]E!#REF!</definedName>
    <definedName name="aC" localSheetId="5">[5]E!#REF!</definedName>
    <definedName name="aC">[5]E!#REF!</definedName>
    <definedName name="ACE">[1]A!$D$38</definedName>
    <definedName name="ACERO">[1]A!$D$70:$D$71</definedName>
    <definedName name="aD" localSheetId="1">[5]E!#REF!</definedName>
    <definedName name="aD" localSheetId="2">[5]E!#REF!</definedName>
    <definedName name="aD" localSheetId="5">[5]E!#REF!</definedName>
    <definedName name="aD">[5]E!#REF!</definedName>
    <definedName name="ARANCEL" localSheetId="0">#REF!</definedName>
    <definedName name="ARANCEL" localSheetId="1">#REF!</definedName>
    <definedName name="ARANCEL" localSheetId="2">#REF!</definedName>
    <definedName name="ARANCEL" localSheetId="5">#REF!</definedName>
    <definedName name="ARANCEL">#REF!</definedName>
    <definedName name="_xlnm.Print_Area" localSheetId="0">#REF!</definedName>
    <definedName name="_xlnm.Print_Area" localSheetId="1">'FORM 11A- 1'!$B$1:$G$170</definedName>
    <definedName name="_xlnm.Print_Area" localSheetId="2">'FORM 11A- 2'!$B$1:$G$170</definedName>
    <definedName name="_xlnm.Print_Area" localSheetId="3">'FORM 11A- 3'!$B$1:$G$170</definedName>
    <definedName name="_xlnm.Print_Area" localSheetId="4">'FORM 11B'!$C$1:$H$83</definedName>
    <definedName name="_xlnm.Print_Area" localSheetId="5">'FORM 11C-Resumen'!$B$1:$F$38</definedName>
    <definedName name="_xlnm.Print_Area">#REF!</definedName>
    <definedName name="ARENA">[1]A!$D$55:$D$56</definedName>
    <definedName name="ASAS" localSheetId="1">#REF!</definedName>
    <definedName name="ASAS" localSheetId="2">#REF!</definedName>
    <definedName name="ASAS" localSheetId="5">#REF!</definedName>
    <definedName name="ASAS">#REF!</definedName>
    <definedName name="B" localSheetId="1">#REF!</definedName>
    <definedName name="B" localSheetId="2">#REF!</definedName>
    <definedName name="B" localSheetId="5">#REF!</definedName>
    <definedName name="B">#REF!</definedName>
    <definedName name="BO_ACERO">[1]A!$D$37</definedName>
    <definedName name="BO_ARENA">[1]A!$D$21</definedName>
    <definedName name="BO_CEMENTO">[1]A!$D$27</definedName>
    <definedName name="BO_FORMALETA">[1]A!$D$33</definedName>
    <definedName name="BO_GRAVA">[1]A!$D$24</definedName>
    <definedName name="BO_OTROS">[1]A!$D$30</definedName>
    <definedName name="BO_SUMINISTRO">[1]A!$D$41</definedName>
    <definedName name="C_min">[2]D_AWG!$H$40</definedName>
    <definedName name="CAB">[6]Cab!$E$4:$X$28</definedName>
    <definedName name="CEMENTO">[1]A!$D$61:$D$62</definedName>
    <definedName name="COMP" localSheetId="1">#REF!</definedName>
    <definedName name="COMP" localSheetId="2">#REF!</definedName>
    <definedName name="COMP" localSheetId="5">#REF!</definedName>
    <definedName name="COMP">#REF!</definedName>
    <definedName name="Corriente">[6]AMPACITY!$B$6:$I$28</definedName>
    <definedName name="ct">[2]D_AWG!$P$25</definedName>
    <definedName name="d" localSheetId="1">#REF!</definedName>
    <definedName name="d" localSheetId="2">#REF!</definedName>
    <definedName name="d" localSheetId="5">#REF!</definedName>
    <definedName name="d">#REF!</definedName>
    <definedName name="d_PH">[2]D_AWG!$V$37</definedName>
    <definedName name="dbb" localSheetId="1">'[4]Gabinetes ctrol, prot. y med. '!#REF!</definedName>
    <definedName name="dbb" localSheetId="2">'[4]Gabinetes ctrol, prot. y med. '!#REF!</definedName>
    <definedName name="dbb" localSheetId="5">'[4]Gabinetes ctrol, prot. y med. '!#REF!</definedName>
    <definedName name="dbb">'[4]Gabinetes ctrol, prot. y med. '!#REF!</definedName>
    <definedName name="dd" localSheetId="1" hidden="1">'[3]46W9'!#REF!</definedName>
    <definedName name="dd" localSheetId="2" hidden="1">'[3]46W9'!#REF!</definedName>
    <definedName name="dd" localSheetId="5" hidden="1">'[3]46W9'!#REF!</definedName>
    <definedName name="dd" hidden="1">'[3]46W9'!#REF!</definedName>
    <definedName name="den_1a">[2]D_AWG!$N$26</definedName>
    <definedName name="den_2da">[2]D_AWG!$N$27</definedName>
    <definedName name="den_aisl">[2]D_AWG!$O$35</definedName>
    <definedName name="den_ch">[2]D_AWG!$AA$47</definedName>
    <definedName name="den_cond">[2]D_AWG!$D$29</definedName>
    <definedName name="dhp" localSheetId="1">'[4]Gabinetes ctrol, prot. y med. '!#REF!</definedName>
    <definedName name="dhp" localSheetId="2">'[4]Gabinetes ctrol, prot. y med. '!#REF!</definedName>
    <definedName name="dhp" localSheetId="5">'[4]Gabinetes ctrol, prot. y med. '!#REF!</definedName>
    <definedName name="dhp">'[4]Gabinetes ctrol, prot. y med. '!#REF!</definedName>
    <definedName name="DMxUS" localSheetId="0">#REF!</definedName>
    <definedName name="DMxUS" localSheetId="1">#REF!</definedName>
    <definedName name="DMxUS" localSheetId="2">#REF!</definedName>
    <definedName name="DMxUS" localSheetId="5">#REF!</definedName>
    <definedName name="DMxUS">#REF!</definedName>
    <definedName name="dr" localSheetId="0">'[4]Gabinetes ctrol, prot. y med. '!#REF!</definedName>
    <definedName name="dr" localSheetId="1">'[4]Gabinetes ctrol, prot. y med. '!#REF!</definedName>
    <definedName name="dr" localSheetId="2">'[4]Gabinetes ctrol, prot. y med. '!#REF!</definedName>
    <definedName name="dr" localSheetId="5">'[4]Gabinetes ctrol, prot. y med. '!#REF!</definedName>
    <definedName name="dr">'[4]Gabinetes ctrol, prot. y med. '!#REF!</definedName>
    <definedName name="DSD" localSheetId="0">#REF!</definedName>
    <definedName name="DSD" localSheetId="1">#REF!</definedName>
    <definedName name="DSD" localSheetId="2">#REF!</definedName>
    <definedName name="DSD" localSheetId="5">#REF!</definedName>
    <definedName name="DSD">#REF!</definedName>
    <definedName name="E">[2]D_AWG!$P$35</definedName>
    <definedName name="EE" localSheetId="1">#REF!</definedName>
    <definedName name="EE" localSheetId="2">#REF!</definedName>
    <definedName name="EE" localSheetId="5">#REF!</definedName>
    <definedName name="EE">#REF!</definedName>
    <definedName name="Esp_PC">[2]D_AWG!$S$36</definedName>
    <definedName name="F_E_B" localSheetId="1">#REF!</definedName>
    <definedName name="F_E_B" localSheetId="2">#REF!</definedName>
    <definedName name="F_E_B" localSheetId="5">#REF!</definedName>
    <definedName name="F_E_B">#REF!</definedName>
    <definedName name="F_E_BA" localSheetId="1">#REF!</definedName>
    <definedName name="F_E_BA" localSheetId="2">#REF!</definedName>
    <definedName name="F_E_BA" localSheetId="5">#REF!</definedName>
    <definedName name="F_E_BA">#REF!</definedName>
    <definedName name="F_E_C" localSheetId="1">#REF!</definedName>
    <definedName name="F_E_C" localSheetId="2">#REF!</definedName>
    <definedName name="F_E_C" localSheetId="5">#REF!</definedName>
    <definedName name="F_E_C">#REF!</definedName>
    <definedName name="F_E_O" localSheetId="1">#REF!</definedName>
    <definedName name="F_E_O" localSheetId="2">#REF!</definedName>
    <definedName name="F_E_O" localSheetId="5">#REF!</definedName>
    <definedName name="F_E_O">#REF!</definedName>
    <definedName name="F_E_P1" localSheetId="1">#REF!</definedName>
    <definedName name="F_E_P1" localSheetId="2">#REF!</definedName>
    <definedName name="F_E_P1" localSheetId="5">#REF!</definedName>
    <definedName name="F_E_P1">#REF!</definedName>
    <definedName name="F_E_P2" localSheetId="1">#REF!</definedName>
    <definedName name="F_E_P2" localSheetId="2">#REF!</definedName>
    <definedName name="F_E_P2" localSheetId="5">#REF!</definedName>
    <definedName name="F_E_P2">#REF!</definedName>
    <definedName name="F_E_V" localSheetId="1">#REF!</definedName>
    <definedName name="F_E_V" localSheetId="2">#REF!</definedName>
    <definedName name="F_E_V" localSheetId="5">#REF!</definedName>
    <definedName name="F_E_V">#REF!</definedName>
    <definedName name="F_P_B" localSheetId="1">#REF!</definedName>
    <definedName name="F_P_B" localSheetId="2">#REF!</definedName>
    <definedName name="F_P_B" localSheetId="5">#REF!</definedName>
    <definedName name="F_P_B">#REF!</definedName>
    <definedName name="F_P_BA" localSheetId="1">#REF!</definedName>
    <definedName name="F_P_BA" localSheetId="2">#REF!</definedName>
    <definedName name="F_P_BA" localSheetId="5">#REF!</definedName>
    <definedName name="F_P_BA">#REF!</definedName>
    <definedName name="F_P_C" localSheetId="1">#REF!</definedName>
    <definedName name="F_P_C" localSheetId="2">#REF!</definedName>
    <definedName name="F_P_C" localSheetId="5">#REF!</definedName>
    <definedName name="F_P_C">#REF!</definedName>
    <definedName name="F_P_O" localSheetId="1">#REF!</definedName>
    <definedName name="F_P_O" localSheetId="2">#REF!</definedName>
    <definedName name="F_P_O" localSheetId="5">#REF!</definedName>
    <definedName name="F_P_O">#REF!</definedName>
    <definedName name="F_P_P1" localSheetId="1">#REF!</definedName>
    <definedName name="F_P_P1" localSheetId="2">#REF!</definedName>
    <definedName name="F_P_P1" localSheetId="5">#REF!</definedName>
    <definedName name="F_P_P1">#REF!</definedName>
    <definedName name="F_P_P2" localSheetId="1">#REF!</definedName>
    <definedName name="F_P_P2" localSheetId="2">#REF!</definedName>
    <definedName name="F_P_P2" localSheetId="5">#REF!</definedName>
    <definedName name="F_P_P2">#REF!</definedName>
    <definedName name="F_P_V" localSheetId="1">#REF!</definedName>
    <definedName name="F_P_V" localSheetId="2">#REF!</definedName>
    <definedName name="F_P_V" localSheetId="5">#REF!</definedName>
    <definedName name="F_P_V">#REF!</definedName>
    <definedName name="FACT" localSheetId="1">#REF!</definedName>
    <definedName name="FACT" localSheetId="2">#REF!</definedName>
    <definedName name="FACT" localSheetId="5">#REF!</definedName>
    <definedName name="FACT">#REF!</definedName>
    <definedName name="factor_por_B" localSheetId="1">#REF!</definedName>
    <definedName name="factor_por_B" localSheetId="2">#REF!</definedName>
    <definedName name="factor_por_B" localSheetId="5">#REF!</definedName>
    <definedName name="factor_por_B">#REF!</definedName>
    <definedName name="FB" localSheetId="1">#REF!</definedName>
    <definedName name="FB" localSheetId="2">#REF!</definedName>
    <definedName name="FB" localSheetId="5">#REF!</definedName>
    <definedName name="FB">#REF!</definedName>
    <definedName name="FBA" localSheetId="1">#REF!</definedName>
    <definedName name="FBA" localSheetId="2">#REF!</definedName>
    <definedName name="FBA" localSheetId="5">#REF!</definedName>
    <definedName name="FBA">#REF!</definedName>
    <definedName name="fgrs" localSheetId="1">#REF!</definedName>
    <definedName name="fgrs" localSheetId="2">#REF!</definedName>
    <definedName name="fgrs" localSheetId="5">#REF!</definedName>
    <definedName name="fgrs">#REF!</definedName>
    <definedName name="FO" localSheetId="1">#REF!</definedName>
    <definedName name="FO" localSheetId="2">#REF!</definedName>
    <definedName name="FO" localSheetId="5">#REF!</definedName>
    <definedName name="FO">#REF!</definedName>
    <definedName name="FORMALETA">[1]A!$D$67:$D$68</definedName>
    <definedName name="FP" localSheetId="1">#REF!</definedName>
    <definedName name="FP" localSheetId="2">#REF!</definedName>
    <definedName name="FP" localSheetId="5">#REF!</definedName>
    <definedName name="FP">#REF!</definedName>
    <definedName name="FPP" localSheetId="1">#REF!</definedName>
    <definedName name="FPP" localSheetId="2">#REF!</definedName>
    <definedName name="FPP" localSheetId="5">#REF!</definedName>
    <definedName name="FPP">#REF!</definedName>
    <definedName name="FPrestacional">[7]PlanCero!$D$8+[7]PlanCero!$D$9</definedName>
    <definedName name="FV" localSheetId="0">#REF!</definedName>
    <definedName name="FV" localSheetId="1">#REF!</definedName>
    <definedName name="FV" localSheetId="2">#REF!</definedName>
    <definedName name="FV" localSheetId="5">#REF!</definedName>
    <definedName name="FV">#REF!</definedName>
    <definedName name="gmvsa" localSheetId="0">'[4]Gabinetes ctrol, prot. y med. '!#REF!</definedName>
    <definedName name="gmvsa" localSheetId="1">'[4]Gabinetes ctrol, prot. y med. '!#REF!</definedName>
    <definedName name="gmvsa" localSheetId="2">'[4]Gabinetes ctrol, prot. y med. '!#REF!</definedName>
    <definedName name="gmvsa" localSheetId="5">'[4]Gabinetes ctrol, prot. y med. '!#REF!</definedName>
    <definedName name="gmvsa">'[4]Gabinetes ctrol, prot. y med. '!#REF!</definedName>
    <definedName name="GPS" localSheetId="0">#REF!</definedName>
    <definedName name="GPS" localSheetId="1">#REF!</definedName>
    <definedName name="GPS" localSheetId="2">#REF!</definedName>
    <definedName name="GPS" localSheetId="5">#REF!</definedName>
    <definedName name="GPS">#REF!</definedName>
    <definedName name="GRAVA">[1]A!$D$58:$D$59</definedName>
    <definedName name="IB" localSheetId="1">#REF!</definedName>
    <definedName name="IB" localSheetId="2">#REF!</definedName>
    <definedName name="IB" localSheetId="5">#REF!</definedName>
    <definedName name="IB">#REF!</definedName>
    <definedName name="IBA" localSheetId="1">#REF!</definedName>
    <definedName name="IBA" localSheetId="2">#REF!</definedName>
    <definedName name="IBA" localSheetId="5">#REF!</definedName>
    <definedName name="IBA">#REF!</definedName>
    <definedName name="IC" localSheetId="1">#REF!</definedName>
    <definedName name="IC" localSheetId="2">#REF!</definedName>
    <definedName name="IC" localSheetId="5">#REF!</definedName>
    <definedName name="IC">#REF!</definedName>
    <definedName name="INI_CEMENTO">[1]A!$D$25</definedName>
    <definedName name="INI_CONCRETOS">[1]A!$D$34</definedName>
    <definedName name="INI_FORMALETA">[1]A!$D$31</definedName>
    <definedName name="INI_GRAVA">[1]A!$D$22</definedName>
    <definedName name="INI_OTROS">[1]A!$D$28</definedName>
    <definedName name="IO" localSheetId="1">#REF!</definedName>
    <definedName name="IO" localSheetId="2">#REF!</definedName>
    <definedName name="IO" localSheetId="5">#REF!</definedName>
    <definedName name="IO">#REF!</definedName>
    <definedName name="IPP" localSheetId="1">#REF!</definedName>
    <definedName name="IPP" localSheetId="2">#REF!</definedName>
    <definedName name="IPP" localSheetId="5">#REF!</definedName>
    <definedName name="IPP">#REF!</definedName>
    <definedName name="IV" localSheetId="1">#REF!</definedName>
    <definedName name="IV" localSheetId="2">#REF!</definedName>
    <definedName name="IV" localSheetId="5">#REF!</definedName>
    <definedName name="IV">#REF!</definedName>
    <definedName name="K" localSheetId="1">#REF!</definedName>
    <definedName name="K" localSheetId="2">#REF!</definedName>
    <definedName name="K" localSheetId="5">#REF!</definedName>
    <definedName name="K">#REF!</definedName>
    <definedName name="mcb" localSheetId="1">'[4]Gabinetes ctrol, prot. y med. '!#REF!</definedName>
    <definedName name="mcb" localSheetId="2">'[4]Gabinetes ctrol, prot. y med. '!#REF!</definedName>
    <definedName name="mcb" localSheetId="5">'[4]Gabinetes ctrol, prot. y med. '!#REF!</definedName>
    <definedName name="mcb">'[4]Gabinetes ctrol, prot. y med. '!#REF!</definedName>
    <definedName name="mcbb" localSheetId="1">'[4]Gabinetes ctrol, prot. y med. '!#REF!</definedName>
    <definedName name="mcbb" localSheetId="2">'[4]Gabinetes ctrol, prot. y med. '!#REF!</definedName>
    <definedName name="mcbb" localSheetId="5">'[4]Gabinetes ctrol, prot. y med. '!#REF!</definedName>
    <definedName name="mcbb">'[4]Gabinetes ctrol, prot. y med. '!#REF!</definedName>
    <definedName name="N_metal">[2]D_AWG!$C$25</definedName>
    <definedName name="OTROS">[1]A!$D$64:$D$65</definedName>
    <definedName name="P_EQUIP">[1]A!$D$91:$D$93</definedName>
    <definedName name="P_FORPU">[1]A!$D$87:$D$89</definedName>
    <definedName name="P_MACRO">[1]A!$D$83:$D$85</definedName>
    <definedName name="P_RESUMEN">[1]A!$D$78:$D$80</definedName>
    <definedName name="Pant_NC">[2]T_Cu_ASTM!$T$8:$AJ$33</definedName>
    <definedName name="PU">[1]A!$D$11:$D$53</definedName>
    <definedName name="QWEQW" localSheetId="1">#REF!</definedName>
    <definedName name="QWEQW" localSheetId="2">#REF!</definedName>
    <definedName name="QWEQW" localSheetId="5">#REF!</definedName>
    <definedName name="QWEQW">#REF!</definedName>
    <definedName name="raa" localSheetId="1">'[4]Gabinetes ctrol, prot. y med. '!#REF!</definedName>
    <definedName name="raa" localSheetId="2">'[4]Gabinetes ctrol, prot. y med. '!#REF!</definedName>
    <definedName name="raa" localSheetId="5">'[4]Gabinetes ctrol, prot. y med. '!#REF!</definedName>
    <definedName name="raa">'[4]Gabinetes ctrol, prot. y med. '!#REF!</definedName>
    <definedName name="rack" localSheetId="1">'[4]Gabinetes ctrol, prot. y med. '!#REF!</definedName>
    <definedName name="rack" localSheetId="2">'[4]Gabinetes ctrol, prot. y med. '!#REF!</definedName>
    <definedName name="rack" localSheetId="5">'[4]Gabinetes ctrol, prot. y med. '!#REF!</definedName>
    <definedName name="rack">'[4]Gabinetes ctrol, prot. y med. '!#REF!</definedName>
    <definedName name="RACK1" localSheetId="0">#REF!</definedName>
    <definedName name="RACK1" localSheetId="1">#REF!</definedName>
    <definedName name="RACK1" localSheetId="2">#REF!</definedName>
    <definedName name="RACK1" localSheetId="5">#REF!</definedName>
    <definedName name="RACK1">#REF!</definedName>
    <definedName name="REPORTE">[1]A!$D$9</definedName>
    <definedName name="resist_cond">[2]D_AWG!$G$29</definedName>
    <definedName name="RF" localSheetId="1">#REF!</definedName>
    <definedName name="RF" localSheetId="2">#REF!</definedName>
    <definedName name="RF" localSheetId="5">#REF!</definedName>
    <definedName name="RF">#REF!</definedName>
    <definedName name="s" localSheetId="1" hidden="1">'[3]46W9'!#REF!</definedName>
    <definedName name="s" localSheetId="2" hidden="1">'[3]46W9'!#REF!</definedName>
    <definedName name="s" localSheetId="5" hidden="1">'[3]46W9'!#REF!</definedName>
    <definedName name="s" hidden="1">'[3]46W9'!#REF!</definedName>
    <definedName name="SAL">[1]A!$D$52</definedName>
    <definedName name="sap" localSheetId="1">#REF!</definedName>
    <definedName name="sap" localSheetId="2">#REF!</definedName>
    <definedName name="sap" localSheetId="5">#REF!</definedName>
    <definedName name="sap">#REF!</definedName>
    <definedName name="scft" localSheetId="1">'[4]Gabinetes ctrol, prot. y med. '!#REF!</definedName>
    <definedName name="scft" localSheetId="2">'[4]Gabinetes ctrol, prot. y med. '!#REF!</definedName>
    <definedName name="scft" localSheetId="5">'[4]Gabinetes ctrol, prot. y med. '!#REF!</definedName>
    <definedName name="scft">'[4]Gabinetes ctrol, prot. y med. '!#REF!</definedName>
    <definedName name="sdft" localSheetId="1">'[4]Gabinetes ctrol, prot. y med. '!#REF!</definedName>
    <definedName name="sdft" localSheetId="2">'[4]Gabinetes ctrol, prot. y med. '!#REF!</definedName>
    <definedName name="sdft" localSheetId="5">'[4]Gabinetes ctrol, prot. y med. '!#REF!</definedName>
    <definedName name="sdft">'[4]Gabinetes ctrol, prot. y med. '!#REF!</definedName>
    <definedName name="sdsad" localSheetId="0">#REF!</definedName>
    <definedName name="sdsad" localSheetId="1">#REF!</definedName>
    <definedName name="sdsad" localSheetId="2">#REF!</definedName>
    <definedName name="sdsad" localSheetId="5">#REF!</definedName>
    <definedName name="sdsad">#REF!</definedName>
    <definedName name="SDSDSD" localSheetId="0">#REF!</definedName>
    <definedName name="SDSDSD" localSheetId="1">#REF!</definedName>
    <definedName name="SDSDSD" localSheetId="2">#REF!</definedName>
    <definedName name="SDSDSD" localSheetId="5">#REF!</definedName>
    <definedName name="SDSDSD">#REF!</definedName>
    <definedName name="sfb" localSheetId="0">'[4]Gabinetes ctrol, prot. y med. '!#REF!</definedName>
    <definedName name="sfb" localSheetId="1">'[4]Gabinetes ctrol, prot. y med. '!#REF!</definedName>
    <definedName name="sfb" localSheetId="2">'[4]Gabinetes ctrol, prot. y med. '!#REF!</definedName>
    <definedName name="sfb" localSheetId="5">'[4]Gabinetes ctrol, prot. y med. '!#REF!</definedName>
    <definedName name="sfb">'[4]Gabinetes ctrol, prot. y med. '!#REF!</definedName>
    <definedName name="sin" localSheetId="0">'[4]Gabinetes ctrol, prot. y med. '!#REF!</definedName>
    <definedName name="sin" localSheetId="1">'[4]Gabinetes ctrol, prot. y med. '!#REF!</definedName>
    <definedName name="sin" localSheetId="2">'[4]Gabinetes ctrol, prot. y med. '!#REF!</definedName>
    <definedName name="sin" localSheetId="5">'[4]Gabinetes ctrol, prot. y med. '!#REF!</definedName>
    <definedName name="sin">'[4]Gabinetes ctrol, prot. y med. '!#REF!</definedName>
    <definedName name="SOFT" localSheetId="0">#REF!</definedName>
    <definedName name="SOFT" localSheetId="1">#REF!</definedName>
    <definedName name="SOFT" localSheetId="2">#REF!</definedName>
    <definedName name="SOFT" localSheetId="5">#REF!</definedName>
    <definedName name="SOFT">#REF!</definedName>
    <definedName name="st" localSheetId="0">'[4]Gabinetes ctrol, prot. y med. '!#REF!</definedName>
    <definedName name="st" localSheetId="1">'[4]Gabinetes ctrol, prot. y med. '!#REF!</definedName>
    <definedName name="st" localSheetId="2">'[4]Gabinetes ctrol, prot. y med. '!#REF!</definedName>
    <definedName name="st" localSheetId="5">'[4]Gabinetes ctrol, prot. y med. '!#REF!</definedName>
    <definedName name="st">'[4]Gabinetes ctrol, prot. y med. '!#REF!</definedName>
    <definedName name="SUBCUENTA" localSheetId="0">#REF!</definedName>
    <definedName name="SUBCUENTA" localSheetId="1">#REF!</definedName>
    <definedName name="SUBCUENTA" localSheetId="2">#REF!</definedName>
    <definedName name="SUBCUENTA" localSheetId="5">#REF!</definedName>
    <definedName name="SUBCUENTA">#REF!</definedName>
    <definedName name="SUMINISTRO">[1]A!$D$73</definedName>
    <definedName name="t">[2]D_AWG!$I$8</definedName>
    <definedName name="T_RMG">[2]D_AWG!$D$51:$E$54</definedName>
    <definedName name="_xlnm.Print_Titles" localSheetId="1">'FORM 11A- 1'!$1:$5</definedName>
    <definedName name="_xlnm.Print_Titles" localSheetId="2">'FORM 11A- 2'!$1:$5</definedName>
    <definedName name="_xlnm.Print_Titles" localSheetId="3">'FORM 11A- 3'!$1:$5</definedName>
    <definedName name="_xlnm.Print_Titles" localSheetId="5">'FORM 11C-Resumen'!$7:$7</definedName>
    <definedName name="_xlnm.Print_Titles">#N/A</definedName>
    <definedName name="TO_MAT">[1]A!$D$42</definedName>
    <definedName name="TRANSPORTE" localSheetId="1">#REF!</definedName>
    <definedName name="TRANSPORTE" localSheetId="2">#REF!</definedName>
    <definedName name="TRANSPORTE" localSheetId="5">#REF!</definedName>
    <definedName name="TRANSPORTE">#REF!</definedName>
    <definedName name="tys" localSheetId="1">'[4]Gabinetes ctrol, prot. y med. '!#REF!</definedName>
    <definedName name="tys" localSheetId="2">'[4]Gabinetes ctrol, prot. y med. '!#REF!</definedName>
    <definedName name="tys" localSheetId="5">'[4]Gabinetes ctrol, prot. y med. '!#REF!</definedName>
    <definedName name="tys">'[4]Gabinetes ctrol, prot. y med. '!#REF!</definedName>
    <definedName name="uat" localSheetId="1">'[4]Gabinetes ctrol, prot. y med. '!#REF!</definedName>
    <definedName name="uat" localSheetId="2">'[4]Gabinetes ctrol, prot. y med. '!#REF!</definedName>
    <definedName name="uat" localSheetId="5">'[4]Gabinetes ctrol, prot. y med. '!#REF!</definedName>
    <definedName name="uat">'[4]Gabinetes ctrol, prot. y med. '!#REF!</definedName>
    <definedName name="USxCOL" localSheetId="0">#REF!</definedName>
    <definedName name="USxCOL" localSheetId="1">#REF!</definedName>
    <definedName name="USxCOL" localSheetId="2">#REF!</definedName>
    <definedName name="USxCOL" localSheetId="5">#REF!</definedName>
    <definedName name="USxCOL">#REF!</definedName>
    <definedName name="vsp" localSheetId="0">#REF!</definedName>
    <definedName name="vsp" localSheetId="1">#REF!</definedName>
    <definedName name="vsp" localSheetId="2">#REF!</definedName>
    <definedName name="vsp" localSheetId="5">#REF!</definedName>
    <definedName name="vsp">#REF!</definedName>
    <definedName name="wrn.precios." localSheetId="0" hidden="1">{"CONCABL1.1",#N/A,FALSE,"1.1.1a1.1.3 ACSR";"AISL1.2",#N/A,FALSE,"1.1.1a1.1.3 ACSR";"torr1.1.3",#N/A,FALSE,"1.1.1a1.1.3 ACSR";"cm1.2",#N/A,FALSE,"1.2 ACSR";"cm2.2",#N/A,FALSE,"1.2 ACSR";#N/A,#N/A,FALSE,"1.3 ACSR";#N/A,#N/A,FALSE,"2.1.1A2.1.3 ACAR";"ac2.1",#N/A,FALSE,"1.2 ACAR";"ac2.2",#N/A,FALSE,"1.2 ACAR";#N/A,#N/A,FALSE,"2.3 ACAR"}</definedName>
    <definedName name="wrn.precios." hidden="1">{"CONCABL1.1",#N/A,FALSE,"1.1.1a1.1.3 ACSR";"AISL1.2",#N/A,FALSE,"1.1.1a1.1.3 ACSR";"torr1.1.3",#N/A,FALSE,"1.1.1a1.1.3 ACSR";"cm1.2",#N/A,FALSE,"1.2 ACSR";"cm2.2",#N/A,FALSE,"1.2 ACSR";#N/A,#N/A,FALSE,"1.3 ACSR";#N/A,#N/A,FALSE,"2.1.1A2.1.3 ACAR";"ac2.1",#N/A,FALSE,"1.2 ACAR";"ac2.2",#N/A,FALSE,"1.2 ACAR";#N/A,#N/A,FALSE,"2.3 ACAR"}</definedName>
    <definedName name="Z_086A872D_15DF_436A_8459_CE22F6819FF4_.wvu.Rows" localSheetId="1" hidden="1">[3]Presentacion!#REF!</definedName>
    <definedName name="Z_086A872D_15DF_436A_8459_CE22F6819FF4_.wvu.Rows" localSheetId="2" hidden="1">[3]Presentacion!#REF!</definedName>
    <definedName name="Z_086A872D_15DF_436A_8459_CE22F6819FF4_.wvu.Rows" localSheetId="5" hidden="1">[3]Presentacion!#REF!</definedName>
    <definedName name="Z_086A872D_15DF_436A_8459_CE22F6819FF4_.wvu.Rows" hidden="1">[3]Presentacion!#REF!</definedName>
    <definedName name="Z_D55C8B2E_861A_459E_9D09_3AF38A1DE99E_.wvu.Rows" localSheetId="1" hidden="1">[3]Presentacion!#REF!</definedName>
    <definedName name="Z_D55C8B2E_861A_459E_9D09_3AF38A1DE99E_.wvu.Rows" localSheetId="2" hidden="1">[3]Presentacion!#REF!</definedName>
    <definedName name="Z_D55C8B2E_861A_459E_9D09_3AF38A1DE99E_.wvu.Rows" localSheetId="5" hidden="1">[3]Presentacion!#REF!</definedName>
    <definedName name="Z_D55C8B2E_861A_459E_9D09_3AF38A1DE99E_.wvu.Rows" hidden="1">[3]Presentacion!#REF!</definedName>
    <definedName name="Z_F540D718_D9AA_403F_AE49_60D937FD77E5_.wvu.Rows" localSheetId="1" hidden="1">[3]Presentacion!#REF!</definedName>
    <definedName name="Z_F540D718_D9AA_403F_AE49_60D937FD77E5_.wvu.Rows" localSheetId="2" hidden="1">[3]Presentacion!#REF!</definedName>
    <definedName name="Z_F540D718_D9AA_403F_AE49_60D937FD77E5_.wvu.Rows" localSheetId="5" hidden="1">[3]Presentacion!#REF!</definedName>
    <definedName name="Z_F540D718_D9AA_403F_AE49_60D937FD77E5_.wvu.Rows" hidden="1">[3]Presentacion!#REF!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6" i="78" l="1"/>
  <c r="G34" i="78"/>
  <c r="G33" i="78"/>
  <c r="G32" i="78"/>
  <c r="G31" i="78"/>
  <c r="G30" i="78"/>
  <c r="G35" i="78" s="1"/>
  <c r="G26" i="78"/>
  <c r="G25" i="78"/>
  <c r="G24" i="78"/>
  <c r="G23" i="78"/>
  <c r="G27" i="78" s="1"/>
  <c r="G19" i="78"/>
  <c r="G18" i="78"/>
  <c r="G17" i="78"/>
  <c r="G16" i="78"/>
  <c r="G20" i="78" s="1"/>
  <c r="G15" i="78"/>
  <c r="G11" i="78"/>
  <c r="G10" i="78"/>
  <c r="G12" i="78" s="1"/>
  <c r="B5" i="54"/>
  <c r="B5" i="76"/>
  <c r="F33" i="65" l="1"/>
  <c r="F24" i="65"/>
  <c r="F15" i="65"/>
  <c r="F31" i="65"/>
  <c r="F22" i="65"/>
  <c r="F13" i="65"/>
  <c r="E32" i="65"/>
  <c r="E31" i="65"/>
  <c r="E30" i="65"/>
  <c r="G74" i="59"/>
  <c r="H68" i="59"/>
  <c r="G12" i="54"/>
  <c r="G12" i="76"/>
  <c r="G12" i="77"/>
  <c r="F158" i="77"/>
  <c r="F159" i="77" s="1"/>
  <c r="F157" i="77"/>
  <c r="G147" i="77"/>
  <c r="G146" i="77"/>
  <c r="G145" i="77"/>
  <c r="G144" i="77"/>
  <c r="G143" i="77"/>
  <c r="G142" i="77"/>
  <c r="G141" i="77"/>
  <c r="G140" i="77"/>
  <c r="G139" i="77"/>
  <c r="G138" i="77"/>
  <c r="G137" i="77"/>
  <c r="G136" i="77"/>
  <c r="G135" i="77"/>
  <c r="G134" i="77"/>
  <c r="G133" i="77"/>
  <c r="G132" i="77"/>
  <c r="G131" i="77"/>
  <c r="G130" i="77"/>
  <c r="G129" i="77"/>
  <c r="G128" i="77"/>
  <c r="G127" i="77"/>
  <c r="G126" i="77"/>
  <c r="G125" i="77"/>
  <c r="G124" i="77"/>
  <c r="G123" i="77"/>
  <c r="G122" i="77"/>
  <c r="G121" i="77"/>
  <c r="G120" i="77"/>
  <c r="G148" i="77" s="1"/>
  <c r="G119" i="77"/>
  <c r="G109" i="77"/>
  <c r="G108" i="77"/>
  <c r="G107" i="77"/>
  <c r="G106" i="77"/>
  <c r="G105" i="77"/>
  <c r="G104" i="77"/>
  <c r="G103" i="77"/>
  <c r="G102" i="77"/>
  <c r="G101" i="77"/>
  <c r="G100" i="77"/>
  <c r="G99" i="77"/>
  <c r="G98" i="77"/>
  <c r="G110" i="77" s="1"/>
  <c r="G88" i="77"/>
  <c r="G87" i="77"/>
  <c r="G86" i="77"/>
  <c r="G85" i="77"/>
  <c r="G84" i="77"/>
  <c r="G83" i="77"/>
  <c r="G82" i="77"/>
  <c r="G81" i="77"/>
  <c r="G80" i="77"/>
  <c r="G79" i="77"/>
  <c r="G78" i="77"/>
  <c r="G68" i="77"/>
  <c r="G67" i="77"/>
  <c r="G66" i="77"/>
  <c r="G65" i="77"/>
  <c r="G64" i="77"/>
  <c r="G63" i="77"/>
  <c r="G62" i="77"/>
  <c r="G61" i="77"/>
  <c r="G60" i="77"/>
  <c r="G59" i="77"/>
  <c r="G58" i="77"/>
  <c r="G57" i="77"/>
  <c r="G56" i="77"/>
  <c r="G55" i="77"/>
  <c r="G54" i="77"/>
  <c r="G53" i="77"/>
  <c r="G52" i="77"/>
  <c r="G51" i="77"/>
  <c r="G50" i="77"/>
  <c r="G49" i="77"/>
  <c r="G48" i="77"/>
  <c r="G47" i="77"/>
  <c r="G46" i="77"/>
  <c r="G45" i="77"/>
  <c r="G44" i="77"/>
  <c r="G43" i="77"/>
  <c r="G42" i="77"/>
  <c r="G41" i="77"/>
  <c r="G40" i="77"/>
  <c r="G39" i="77"/>
  <c r="G38" i="77"/>
  <c r="G37" i="77"/>
  <c r="G36" i="77"/>
  <c r="G31" i="77"/>
  <c r="G30" i="77"/>
  <c r="G29" i="77"/>
  <c r="G28" i="77"/>
  <c r="G26" i="77"/>
  <c r="G25" i="77"/>
  <c r="G24" i="77"/>
  <c r="G33" i="77" s="1"/>
  <c r="G14" i="77"/>
  <c r="G15" i="77" s="1"/>
  <c r="G13" i="77"/>
  <c r="G11" i="77"/>
  <c r="B5" i="77"/>
  <c r="B3" i="77"/>
  <c r="B2" i="77"/>
  <c r="F157" i="76"/>
  <c r="F158" i="76" s="1"/>
  <c r="F159" i="76" s="1"/>
  <c r="G147" i="76"/>
  <c r="G146" i="76"/>
  <c r="G145" i="76"/>
  <c r="G144" i="76"/>
  <c r="G143" i="76"/>
  <c r="G142" i="76"/>
  <c r="G141" i="76"/>
  <c r="G140" i="76"/>
  <c r="G139" i="76"/>
  <c r="G138" i="76"/>
  <c r="G137" i="76"/>
  <c r="G136" i="76"/>
  <c r="G135" i="76"/>
  <c r="G134" i="76"/>
  <c r="G133" i="76"/>
  <c r="G132" i="76"/>
  <c r="G131" i="76"/>
  <c r="G130" i="76"/>
  <c r="G129" i="76"/>
  <c r="G128" i="76"/>
  <c r="G127" i="76"/>
  <c r="G126" i="76"/>
  <c r="G125" i="76"/>
  <c r="G124" i="76"/>
  <c r="G123" i="76"/>
  <c r="G122" i="76"/>
  <c r="G121" i="76"/>
  <c r="G120" i="76"/>
  <c r="G119" i="76"/>
  <c r="G148" i="76" s="1"/>
  <c r="G109" i="76"/>
  <c r="G108" i="76"/>
  <c r="G107" i="76"/>
  <c r="G106" i="76"/>
  <c r="G105" i="76"/>
  <c r="G104" i="76"/>
  <c r="G103" i="76"/>
  <c r="G102" i="76"/>
  <c r="G101" i="76"/>
  <c r="G100" i="76"/>
  <c r="G99" i="76"/>
  <c r="G98" i="76"/>
  <c r="G110" i="76" s="1"/>
  <c r="G88" i="76"/>
  <c r="G87" i="76"/>
  <c r="G86" i="76"/>
  <c r="G85" i="76"/>
  <c r="G84" i="76"/>
  <c r="G83" i="76"/>
  <c r="G82" i="76"/>
  <c r="G81" i="76"/>
  <c r="G80" i="76"/>
  <c r="G79" i="76"/>
  <c r="G78" i="76"/>
  <c r="G68" i="76"/>
  <c r="G67" i="76"/>
  <c r="G66" i="76"/>
  <c r="G65" i="76"/>
  <c r="G64" i="76"/>
  <c r="G63" i="76"/>
  <c r="G62" i="76"/>
  <c r="G61" i="76"/>
  <c r="G60" i="76"/>
  <c r="G59" i="76"/>
  <c r="G58" i="76"/>
  <c r="G57" i="76"/>
  <c r="G56" i="76"/>
  <c r="G55" i="76"/>
  <c r="G54" i="76"/>
  <c r="G53" i="76"/>
  <c r="G52" i="76"/>
  <c r="G51" i="76"/>
  <c r="G50" i="76"/>
  <c r="G49" i="76"/>
  <c r="G48" i="76"/>
  <c r="G47" i="76"/>
  <c r="G46" i="76"/>
  <c r="G45" i="76"/>
  <c r="G44" i="76"/>
  <c r="G43" i="76"/>
  <c r="G42" i="76"/>
  <c r="G41" i="76"/>
  <c r="G40" i="76"/>
  <c r="G39" i="76"/>
  <c r="G38" i="76"/>
  <c r="G37" i="76"/>
  <c r="G36" i="76"/>
  <c r="G31" i="76"/>
  <c r="G30" i="76"/>
  <c r="G29" i="76"/>
  <c r="G28" i="76"/>
  <c r="G26" i="76"/>
  <c r="G25" i="76"/>
  <c r="G24" i="76"/>
  <c r="G33" i="76" s="1"/>
  <c r="G15" i="76"/>
  <c r="G18" i="76" s="1"/>
  <c r="G14" i="76"/>
  <c r="G13" i="76"/>
  <c r="G11" i="76"/>
  <c r="B3" i="76"/>
  <c r="B2" i="76"/>
  <c r="F158" i="54"/>
  <c r="G13" i="54"/>
  <c r="G69" i="76" l="1"/>
  <c r="G72" i="76" s="1"/>
  <c r="G69" i="77"/>
  <c r="G72" i="77" s="1"/>
  <c r="G89" i="76"/>
  <c r="G92" i="76" s="1"/>
  <c r="G89" i="77"/>
  <c r="G91" i="77" s="1"/>
  <c r="G17" i="77"/>
  <c r="G16" i="77"/>
  <c r="G18" i="77"/>
  <c r="G34" i="77"/>
  <c r="G35" i="77" s="1"/>
  <c r="F11" i="65" s="1"/>
  <c r="G151" i="77"/>
  <c r="G153" i="77" s="1"/>
  <c r="G150" i="77"/>
  <c r="G152" i="77" s="1"/>
  <c r="G154" i="77" s="1"/>
  <c r="F14" i="65" s="1"/>
  <c r="G149" i="77"/>
  <c r="G113" i="77"/>
  <c r="G115" i="77" s="1"/>
  <c r="G114" i="77"/>
  <c r="G116" i="77" s="1"/>
  <c r="G112" i="77"/>
  <c r="G111" i="77"/>
  <c r="G34" i="76"/>
  <c r="G35" i="76" s="1"/>
  <c r="F20" i="65" s="1"/>
  <c r="G90" i="76"/>
  <c r="G113" i="76"/>
  <c r="G115" i="76" s="1"/>
  <c r="G112" i="76"/>
  <c r="G111" i="76"/>
  <c r="G114" i="76" s="1"/>
  <c r="G116" i="76" s="1"/>
  <c r="G151" i="76"/>
  <c r="G153" i="76" s="1"/>
  <c r="G150" i="76"/>
  <c r="G149" i="76"/>
  <c r="G16" i="76"/>
  <c r="G17" i="76"/>
  <c r="G19" i="76" s="1"/>
  <c r="G152" i="76" l="1"/>
  <c r="G154" i="76" s="1"/>
  <c r="F23" i="65" s="1"/>
  <c r="G70" i="76"/>
  <c r="G71" i="76"/>
  <c r="G70" i="77"/>
  <c r="G71" i="77"/>
  <c r="G91" i="76"/>
  <c r="G93" i="76" s="1"/>
  <c r="G94" i="76" s="1"/>
  <c r="G95" i="76" s="1"/>
  <c r="F21" i="65" s="1"/>
  <c r="G90" i="77"/>
  <c r="G92" i="77"/>
  <c r="G19" i="77"/>
  <c r="G20" i="76"/>
  <c r="G21" i="76" s="1"/>
  <c r="G73" i="76" l="1"/>
  <c r="G74" i="76" s="1"/>
  <c r="G75" i="76" s="1"/>
  <c r="F19" i="65" s="1"/>
  <c r="G73" i="77"/>
  <c r="G74" i="77" s="1"/>
  <c r="G93" i="77"/>
  <c r="G94" i="77" s="1"/>
  <c r="G95" i="77" s="1"/>
  <c r="F12" i="65" s="1"/>
  <c r="G20" i="77"/>
  <c r="G21" i="77" s="1"/>
  <c r="G75" i="77" l="1"/>
  <c r="F10" i="65" s="1"/>
  <c r="C3" i="59"/>
  <c r="H66" i="59" l="1"/>
  <c r="H65" i="59"/>
  <c r="H63" i="59"/>
  <c r="H62" i="59"/>
  <c r="H60" i="59"/>
  <c r="H59" i="59"/>
  <c r="H57" i="59"/>
  <c r="H56" i="59"/>
  <c r="H54" i="59"/>
  <c r="H53" i="59"/>
  <c r="H51" i="59"/>
  <c r="H50" i="59"/>
  <c r="H48" i="59"/>
  <c r="H47" i="59"/>
  <c r="H45" i="59"/>
  <c r="H44" i="59"/>
  <c r="H43" i="59"/>
  <c r="H41" i="59"/>
  <c r="H40" i="59"/>
  <c r="H39" i="59"/>
  <c r="H37" i="59"/>
  <c r="H36" i="59"/>
  <c r="H35" i="59"/>
  <c r="H33" i="59"/>
  <c r="H32" i="59"/>
  <c r="H31" i="59"/>
  <c r="H29" i="59"/>
  <c r="H28" i="59"/>
  <c r="H27" i="59"/>
  <c r="H25" i="59"/>
  <c r="H24" i="59"/>
  <c r="H23" i="59"/>
  <c r="H22" i="59"/>
  <c r="H12" i="59"/>
  <c r="H11" i="59"/>
  <c r="H13" i="59" s="1"/>
  <c r="G147" i="54"/>
  <c r="G146" i="54"/>
  <c r="G145" i="54"/>
  <c r="G144" i="54"/>
  <c r="G143" i="54"/>
  <c r="G142" i="54"/>
  <c r="G141" i="54"/>
  <c r="G140" i="54"/>
  <c r="G139" i="54"/>
  <c r="G138" i="54"/>
  <c r="G137" i="54"/>
  <c r="G136" i="54"/>
  <c r="G135" i="54"/>
  <c r="G134" i="54"/>
  <c r="G133" i="54"/>
  <c r="G132" i="54"/>
  <c r="G131" i="54"/>
  <c r="G130" i="54"/>
  <c r="G129" i="54"/>
  <c r="G128" i="54"/>
  <c r="G127" i="54"/>
  <c r="G126" i="54"/>
  <c r="G125" i="54"/>
  <c r="G124" i="54"/>
  <c r="G123" i="54"/>
  <c r="G122" i="54"/>
  <c r="G121" i="54"/>
  <c r="G120" i="54"/>
  <c r="G119" i="54"/>
  <c r="G109" i="54"/>
  <c r="G108" i="54"/>
  <c r="G107" i="54"/>
  <c r="G106" i="54"/>
  <c r="G105" i="54"/>
  <c r="G104" i="54"/>
  <c r="G103" i="54"/>
  <c r="G102" i="54"/>
  <c r="G101" i="54"/>
  <c r="G100" i="54"/>
  <c r="G99" i="54"/>
  <c r="G98" i="54"/>
  <c r="G88" i="54"/>
  <c r="G87" i="54"/>
  <c r="G86" i="54"/>
  <c r="G85" i="54"/>
  <c r="G84" i="54"/>
  <c r="G83" i="54"/>
  <c r="G82" i="54"/>
  <c r="G81" i="54"/>
  <c r="G80" i="54"/>
  <c r="G79" i="54"/>
  <c r="G78" i="54"/>
  <c r="G68" i="54"/>
  <c r="G67" i="54"/>
  <c r="G66" i="54"/>
  <c r="G65" i="54"/>
  <c r="G64" i="54"/>
  <c r="G63" i="54"/>
  <c r="G62" i="54"/>
  <c r="G61" i="54"/>
  <c r="G60" i="54"/>
  <c r="G59" i="54"/>
  <c r="G58" i="54"/>
  <c r="G57" i="54"/>
  <c r="G56" i="54"/>
  <c r="G55" i="54"/>
  <c r="G54" i="54"/>
  <c r="G53" i="54"/>
  <c r="G52" i="54"/>
  <c r="G51" i="54"/>
  <c r="G50" i="54"/>
  <c r="G49" i="54"/>
  <c r="G48" i="54"/>
  <c r="G47" i="54"/>
  <c r="G46" i="54"/>
  <c r="G45" i="54"/>
  <c r="G44" i="54"/>
  <c r="G43" i="54"/>
  <c r="G42" i="54"/>
  <c r="G41" i="54"/>
  <c r="G40" i="54"/>
  <c r="G39" i="54"/>
  <c r="G38" i="54"/>
  <c r="G37" i="54"/>
  <c r="G36" i="54"/>
  <c r="G31" i="54"/>
  <c r="G30" i="54"/>
  <c r="G29" i="54"/>
  <c r="G28" i="54"/>
  <c r="G26" i="54"/>
  <c r="G25" i="54"/>
  <c r="G24" i="54"/>
  <c r="G14" i="54"/>
  <c r="G148" i="54" l="1"/>
  <c r="G150" i="54" s="1"/>
  <c r="H67" i="59"/>
  <c r="G110" i="54"/>
  <c r="G113" i="54" s="1"/>
  <c r="G115" i="54" s="1"/>
  <c r="H16" i="59"/>
  <c r="H15" i="59"/>
  <c r="H14" i="59"/>
  <c r="G89" i="54"/>
  <c r="G90" i="54" s="1"/>
  <c r="G69" i="54"/>
  <c r="G33" i="54"/>
  <c r="G34" i="54" s="1"/>
  <c r="G11" i="54"/>
  <c r="G15" i="54" s="1"/>
  <c r="G112" i="54" l="1"/>
  <c r="G111" i="54"/>
  <c r="G114" i="54" s="1"/>
  <c r="G116" i="54" s="1"/>
  <c r="H17" i="59"/>
  <c r="H18" i="59" s="1"/>
  <c r="G149" i="54"/>
  <c r="G91" i="54"/>
  <c r="G92" i="54"/>
  <c r="G151" i="54"/>
  <c r="G153" i="54" s="1"/>
  <c r="G72" i="54"/>
  <c r="G71" i="54"/>
  <c r="G70" i="54"/>
  <c r="G18" i="54"/>
  <c r="G17" i="54"/>
  <c r="G16" i="54"/>
  <c r="G152" i="54" l="1"/>
  <c r="G154" i="54" s="1"/>
  <c r="F32" i="65" s="1"/>
  <c r="G93" i="54"/>
  <c r="G94" i="54" s="1"/>
  <c r="G95" i="54" s="1"/>
  <c r="F30" i="65" s="1"/>
  <c r="G73" i="54"/>
  <c r="G74" i="54" s="1"/>
  <c r="G19" i="54"/>
  <c r="G20" i="54" s="1"/>
  <c r="G21" i="54" l="1"/>
  <c r="G73" i="59" l="1"/>
  <c r="G75" i="59" s="1"/>
  <c r="F157" i="54" l="1"/>
  <c r="F159" i="54" s="1"/>
  <c r="E23" i="65"/>
  <c r="E22" i="65"/>
  <c r="E21" i="65"/>
  <c r="H69" i="59"/>
  <c r="H19" i="59"/>
  <c r="G75" i="54"/>
  <c r="F28" i="65" s="1"/>
  <c r="G35" i="54" l="1"/>
  <c r="F29" i="65" s="1"/>
  <c r="F34" i="65" s="1"/>
  <c r="F25" i="65" l="1"/>
  <c r="F16" i="65"/>
  <c r="E14" i="65"/>
  <c r="E13" i="65"/>
  <c r="E12" i="65"/>
  <c r="B5" i="65" l="1"/>
  <c r="B3" i="65"/>
  <c r="B2" i="65"/>
  <c r="B2" i="54"/>
  <c r="B3" i="54"/>
  <c r="C5" i="59"/>
  <c r="C2" i="59"/>
</calcChain>
</file>

<file path=xl/comments1.xml><?xml version="1.0" encoding="utf-8"?>
<comments xmlns="http://schemas.openxmlformats.org/spreadsheetml/2006/main">
  <authors>
    <author>Yenny Marcela Mesa Palencia</author>
  </authors>
  <commentList>
    <comment ref="D157" authorId="0" shapeId="0">
      <text>
        <r>
          <rPr>
            <sz val="9"/>
            <color indexed="81"/>
            <rFont val="Tahoma"/>
            <family val="2"/>
          </rPr>
          <t>Digitar el % administración ofrecido hasta un maximo de 10%</t>
        </r>
      </text>
    </comment>
  </commentList>
</comments>
</file>

<file path=xl/comments2.xml><?xml version="1.0" encoding="utf-8"?>
<comments xmlns="http://schemas.openxmlformats.org/spreadsheetml/2006/main">
  <authors>
    <author>Yenny Marcela Mesa Palencia</author>
  </authors>
  <commentList>
    <comment ref="D157" authorId="0" shapeId="0">
      <text>
        <r>
          <rPr>
            <sz val="9"/>
            <color indexed="81"/>
            <rFont val="Tahoma"/>
            <family val="2"/>
          </rPr>
          <t>Digitar el % administración ofrecido hasta un maximo de 10%</t>
        </r>
      </text>
    </comment>
  </commentList>
</comments>
</file>

<file path=xl/comments3.xml><?xml version="1.0" encoding="utf-8"?>
<comments xmlns="http://schemas.openxmlformats.org/spreadsheetml/2006/main">
  <authors>
    <author>Yenny Marcela Mesa Palencia</author>
  </authors>
  <commentList>
    <comment ref="D157" authorId="0" shapeId="0">
      <text>
        <r>
          <rPr>
            <sz val="9"/>
            <color indexed="81"/>
            <rFont val="Tahoma"/>
            <family val="2"/>
          </rPr>
          <t>Digitar el % administración ofrecido hasta un maximo de 10%</t>
        </r>
      </text>
    </comment>
  </commentList>
</comments>
</file>

<file path=xl/comments4.xml><?xml version="1.0" encoding="utf-8"?>
<comments xmlns="http://schemas.openxmlformats.org/spreadsheetml/2006/main">
  <authors>
    <author>Yenny Marcela Mesa Palencia</author>
  </authors>
  <commentList>
    <comment ref="E73" authorId="0" shapeId="0">
      <text>
        <r>
          <rPr>
            <sz val="9"/>
            <color indexed="81"/>
            <rFont val="Tahoma"/>
            <family val="2"/>
          </rPr>
          <t>Digitar el % administración ofrecido hasta un maximo de 10%</t>
        </r>
      </text>
    </comment>
  </commentList>
</comments>
</file>

<file path=xl/sharedStrings.xml><?xml version="1.0" encoding="utf-8"?>
<sst xmlns="http://schemas.openxmlformats.org/spreadsheetml/2006/main" count="1023" uniqueCount="224">
  <si>
    <t>Descripción</t>
  </si>
  <si>
    <t>NOTAS</t>
  </si>
  <si>
    <t>Valor Oferta Para Cinco Años Incluido IVA</t>
  </si>
  <si>
    <t>MANTENIMIENTO PREDICTIVO</t>
  </si>
  <si>
    <t>MANTENIMIENTO PREVENTIVO Y CORRECTIVO DE CARÁCTER ELECTROMECANICO</t>
  </si>
  <si>
    <t>ATENCIÓN DE EMERGENCIAS</t>
  </si>
  <si>
    <t>ADECUACIÓN DE INFRAESTRUCTURA</t>
  </si>
  <si>
    <t>REEMBOLSABLES</t>
  </si>
  <si>
    <t>[1] No debe exceder más del 10% el porcentaje de administración de los reembolsables.</t>
  </si>
  <si>
    <t>REEMBOLSABLES ZONA SUROCCIDENTE</t>
  </si>
  <si>
    <t>ítem</t>
  </si>
  <si>
    <t>Unidad</t>
  </si>
  <si>
    <t>Valor Unitario</t>
  </si>
  <si>
    <t>Cantidad</t>
  </si>
  <si>
    <t>Valor Total</t>
  </si>
  <si>
    <t>mes</t>
  </si>
  <si>
    <t>día</t>
  </si>
  <si>
    <t>hora</t>
  </si>
  <si>
    <t>Viáticos de Cuadrilla  (básica y ayudantes)</t>
  </si>
  <si>
    <t xml:space="preserve">Hora adicional diurna </t>
  </si>
  <si>
    <t xml:space="preserve">Hora adicional nocturna </t>
  </si>
  <si>
    <t>Hora adicional festivo</t>
  </si>
  <si>
    <t>INSPECCION TERMOGRAFICA LONGITUDINAL DE LA INFRAESTRUCTURA</t>
  </si>
  <si>
    <t>km/corredor</t>
  </si>
  <si>
    <t>INSPECCION TERMOGRAFICA PUNTUAL DE LA INFRAESTRUCTURA</t>
  </si>
  <si>
    <t>Torre</t>
  </si>
  <si>
    <t>DETERMINACIÓN DETALLADA DE AFECTACIONES ZONA DE SERVIDUMBRE</t>
  </si>
  <si>
    <t>Vano</t>
  </si>
  <si>
    <t>MEDICION DE PUESTA A TIERRA EN TORRES (desacople por equipo de alta frecuencia 20 kHz o más)</t>
  </si>
  <si>
    <t>Estructura</t>
  </si>
  <si>
    <t>CONTROL TOPOGRÁFICO</t>
  </si>
  <si>
    <t>LEVANTAMIENTO TOPOGRÁFICO LONGITUDINAL</t>
  </si>
  <si>
    <t>INSPECCION ULTRAVIOLETA (CORONOGRAFIA) LONGITUDINAL DE LA INFRAESTRUCTURA</t>
  </si>
  <si>
    <t>INSPECCION ULTRASONIDO LONGITUDINAL DE LA INFRAESTRUCTURA</t>
  </si>
  <si>
    <t>INSPECCION ULTRASONIDO DE LA INFRAESTRUCTURA</t>
  </si>
  <si>
    <t xml:space="preserve">INSPECCION ULTRAVIOLETA (CORONOGRAFIA) DE LA INFRAESTRUCTURA </t>
  </si>
  <si>
    <t>kg/km</t>
  </si>
  <si>
    <t>Cadena</t>
  </si>
  <si>
    <t>Kilogramo</t>
  </si>
  <si>
    <t>Punta</t>
  </si>
  <si>
    <t>INSTALACION Y/O CAMBIO DE AMORTIGUADORES STOCKBRIDGE (Unidad).</t>
  </si>
  <si>
    <t>RETIRO DE OBJETOS EXTRAÑOS SOBRE LA INFRAESTRUCTURA (Vano).</t>
  </si>
  <si>
    <t>INSTALACIÓN Y/O CAMBIO DE BALIZAS (Vano).</t>
  </si>
  <si>
    <t>EMPALME DE FIBRA ÓPTICA DE 24 HILOS, INCLUYE CHEQUEO EN S/E PARA IDENTIFICAR DAÑO Y CHEQUEO DE ATENUACIÓN UNA VEZ SE REALIZA EL MANTENIMIENTO PARA LA FIBRA ADSS Y OPGW</t>
  </si>
  <si>
    <t xml:space="preserve">LIMPIEZA DE CADENAS DE AISLADORES ESTRUCTURA DE SUSPENSIÓN UN SOLO CIRCUITO </t>
  </si>
  <si>
    <t xml:space="preserve">LIMPIEZA DE CADENAS DE AISLADORES ESTRUCTURA DE SUSPENSIÓN  DOBLE CIRCUITO </t>
  </si>
  <si>
    <t>LIMPIEZA DE CADENAS DE AISLADORES ESTRUCTURA DE RETENCIÓN SENCILLA UN SOLO CIRCUITO</t>
  </si>
  <si>
    <t xml:space="preserve">LIMPIEZA DE CADENAS DE AISLADORES ESTRUCTURA DE RETENCIÓN SENCILLA CIRCUITO DOBLE </t>
  </si>
  <si>
    <t xml:space="preserve">LIMPIEZA DE CADENAS DE AISLADORES ESTRUCTURA DE RETENCIÓN DOBLE CIRCUITO DOBLE </t>
  </si>
  <si>
    <t>CAMBIO DE HERRAJES PARA LA CADENA DE RETENCION</t>
  </si>
  <si>
    <t xml:space="preserve">CAMBIO DE HERRAJES PARA LA CADENA ESTABILIZADORA EN V o I </t>
  </si>
  <si>
    <t xml:space="preserve">CAMBIO DE CUERNOS DE ARCO </t>
  </si>
  <si>
    <t xml:space="preserve">PINADO DE HERRAJES Y ACCESORIOS EN ESTRUCTURAS </t>
  </si>
  <si>
    <t xml:space="preserve">CAMBIO DE HERRAJES PARA EL CABLE DE GUARDA </t>
  </si>
  <si>
    <t xml:space="preserve">CAMBIO DE ANGULOS, PLATINAS DE CARÁCTER ESTRUCTURAL EN LA ESTRUCTURA </t>
  </si>
  <si>
    <t>REPARACION DE CONDUCTOR CON EMPALME O MANGUITO DE ANCLAJE</t>
  </si>
  <si>
    <t xml:space="preserve">INSTALACION Y/O CAMBIO DE PUENTE DE CONEXIÓN </t>
  </si>
  <si>
    <t xml:space="preserve">APERTURA Y/O CIERRE DE PUENTE DE CONEXIÓN </t>
  </si>
  <si>
    <t xml:space="preserve">INSTALACION Y/O CAMBIO DE SEPARADORES RÍGIDOS (PUENTES) </t>
  </si>
  <si>
    <t xml:space="preserve">INSTALACION Y/O CAMBIO DE SEPARADORES </t>
  </si>
  <si>
    <t>INSTALACION O CAMBIO DE CONTRAPESOS MECANICOS</t>
  </si>
  <si>
    <t xml:space="preserve">REPARACION DE C. DE GUARDA CON BLINDAJE (VARILLA) </t>
  </si>
  <si>
    <t xml:space="preserve">REPARACION DE C. DE GUARDA CON EMPALME </t>
  </si>
  <si>
    <t>CAMBIO DE PUNTA DE CONDUCTOR</t>
  </si>
  <si>
    <t>REPARACION DE CONDUCTOR CON CAMISA DE REPARACIÓN</t>
  </si>
  <si>
    <t xml:space="preserve">REPARACION DE CONDUCTOR CON BLINDAJE (VARILLA) </t>
  </si>
  <si>
    <t>1. MANTENIMIENTO PREVENTIVO Y CORRECTIVO</t>
  </si>
  <si>
    <t>INSTALACION Y RETIRO DE TORRE DE EMERGENCIA</t>
  </si>
  <si>
    <t>Estructura de Emergencia</t>
  </si>
  <si>
    <t>TENDIDO CONDUCTOR DE VARIANTE DE EMERGENCIA</t>
  </si>
  <si>
    <t>km*N° Conductores</t>
  </si>
  <si>
    <t>TENDIDO GUARDA PARA VARIANTE DE EMERGENCIA.</t>
  </si>
  <si>
    <t xml:space="preserve"> km*N° de Guardas</t>
  </si>
  <si>
    <t>DESARMAR ESTRUCTURA COLAPSADA</t>
  </si>
  <si>
    <t>ACARREO ESTRUCTURA COLAPSADA</t>
  </si>
  <si>
    <t>Tonelada</t>
  </si>
  <si>
    <t>REPARACION DE BASE DE CIMENTACION, SITIO DEL STUB</t>
  </si>
  <si>
    <t>CAMBIO Y/O ARREGLO EN CIMENTACION EN PARRILLA (incluye la excavación)</t>
  </si>
  <si>
    <t>MONTAJE NUEVA ESTRUCTURA</t>
  </si>
  <si>
    <t xml:space="preserve"> Kilogramo de estructura</t>
  </si>
  <si>
    <t>TENDIDO Y REGULACIÓN DEL CONDUCTOR NECESARIO PARA NORMALIZAR LA LINEA</t>
  </si>
  <si>
    <t>Kilómetro * N° Conductores</t>
  </si>
  <si>
    <t>TENDIDO Y REGULACIÓN DEL CABLE DE GUARDA NECESARIO PARA NORMALIZAR LA LINEA</t>
  </si>
  <si>
    <t>Kilómetro * N° de Guardas</t>
  </si>
  <si>
    <t>TENDIDO Y REGULACIÓN DEL CABLE DE GUARDA OPGW</t>
  </si>
  <si>
    <t>Kilometro</t>
  </si>
  <si>
    <t>REPLANTEO</t>
  </si>
  <si>
    <t>Kilómetro</t>
  </si>
  <si>
    <t>DESPEJE FRANJA DE SERVIDUMBRE NORMAL</t>
  </si>
  <si>
    <t>ha</t>
  </si>
  <si>
    <r>
      <t xml:space="preserve">DESPEJE FRANJA DE SERVIDUMBRE </t>
    </r>
    <r>
      <rPr>
        <sz val="10"/>
        <color rgb="FF000000"/>
        <rFont val="Arial"/>
        <family val="2"/>
      </rPr>
      <t>INDIVIDUOS ARBORIOS</t>
    </r>
  </si>
  <si>
    <t>Individuo</t>
  </si>
  <si>
    <t>EXCAVACIÓN EN MATERIAL COMÚN</t>
  </si>
  <si>
    <r>
      <t>m</t>
    </r>
    <r>
      <rPr>
        <vertAlign val="superscript"/>
        <sz val="10"/>
        <rFont val="Arial"/>
        <family val="2"/>
      </rPr>
      <t>3</t>
    </r>
  </si>
  <si>
    <t>EXCAVACIÓN EN ROCA</t>
  </si>
  <si>
    <t>CONCRETO DE 21 MPA</t>
  </si>
  <si>
    <t>CONCRETO POBRE Ò PARA SOLADOS RESISTENCIA DE 14 MPA</t>
  </si>
  <si>
    <r>
      <t xml:space="preserve"> m</t>
    </r>
    <r>
      <rPr>
        <vertAlign val="superscript"/>
        <sz val="10"/>
        <rFont val="Arial"/>
        <family val="2"/>
      </rPr>
      <t>3</t>
    </r>
  </si>
  <si>
    <t>ACERO DE REFUERZO (fy=4200 Kg/cm2)</t>
  </si>
  <si>
    <t>TRINCHOS METÁLICOS</t>
  </si>
  <si>
    <t>Metro Lineal</t>
  </si>
  <si>
    <t>TABLESTACADOS O TRINCHOS EN MADERA</t>
  </si>
  <si>
    <t>GAVIÓN EN MALLA GALVANIZADA DE TRIPLE TORSIÓN</t>
  </si>
  <si>
    <t>M3</t>
  </si>
  <si>
    <t>MONTAJE DE PARRILLAS</t>
  </si>
  <si>
    <t>RELLENO COMPACTADO</t>
  </si>
  <si>
    <t>PUESTA A TIERRA NORMAL - TIPO 1</t>
  </si>
  <si>
    <t>PUESTA A TIERRA NORMAL - TIPO 2</t>
  </si>
  <si>
    <t>PUESTA A TIERRA CON SUELO ARTIFICIAL  - TIPO 3</t>
  </si>
  <si>
    <t>PUESTA A TIERRA CON SUELO ARTIFICIAL  - TIPO 4</t>
  </si>
  <si>
    <t>MONTAJE Y VESTIDA DE TORRE CON TODOS SUS HERRAJES Y ACCESORIOS</t>
  </si>
  <si>
    <t>MONTAJE DE POSTE DE ALTURA HASTA 40 METROS</t>
  </si>
  <si>
    <t>TENDIDO Y REGULACIÓN DE LÍNEA DOBLE CIRCUITO CON UN CONDUCTOR POR FASE</t>
  </si>
  <si>
    <t>TENDIDO Y REGULACIÓN DE LÍNEA DOBLE CIRCUITO CON DOS SUBCONDUCTORES POR FASE</t>
  </si>
  <si>
    <t>TENDIDO Y REGULACIÓN DE CABLE DE GUARDA SENCILLO</t>
  </si>
  <si>
    <t>TENDIDO Y REGULACIÓN DE DOS CABLES DE GUARDA</t>
  </si>
  <si>
    <t>TENDIDO Y REGULACIÓN DE CABLE DE GUARDA OPGW</t>
  </si>
  <si>
    <t>TENDIDO Y REGULACIÓN DE CABLE DE ADSS AUTOSOPORTADO</t>
  </si>
  <si>
    <t>EMPALME DE FIBRA OPTICA</t>
  </si>
  <si>
    <t>DESMONTAJE DE CABLES, CADENAS Y ACCESORIOS EN ESTRUCTURAS CIRCUTO DOBLE</t>
  </si>
  <si>
    <t>DESMONTAJE DE TORRES</t>
  </si>
  <si>
    <t>DESMONTAJE DE POSTE DE ALTURA HASTA 40</t>
  </si>
  <si>
    <t>Cuadrilla mantenimiento línea viva</t>
  </si>
  <si>
    <t>Hora adicional liniero línea viva</t>
  </si>
  <si>
    <t>Hora adicional auxiliar línea viva</t>
  </si>
  <si>
    <t>Hora adicional cuadrillero línea viva</t>
  </si>
  <si>
    <t>Hora adicional conductor línea viva</t>
  </si>
  <si>
    <t>Hora adicional ingeniero linea viva</t>
  </si>
  <si>
    <t xml:space="preserve">Valor Oferta Grupo 1- Cinco Años </t>
  </si>
  <si>
    <t>MEDICIÓN DE ATENUACIÓN EN FIBRA OPTICA UTILIZANDO OTDR (HILO)</t>
  </si>
  <si>
    <t>Hilo</t>
  </si>
  <si>
    <t xml:space="preserve">Hora adicional Cuadrilla (básica y ayudantes) </t>
  </si>
  <si>
    <t>Hora adicional Cuadrilla (ayudantes de la región)</t>
  </si>
  <si>
    <t>Cantidad de referencia</t>
  </si>
  <si>
    <t>Hora adicional cuadrilla línea viva (incluye todo el personal de la Tabla 8)</t>
  </si>
  <si>
    <t>Hora adicional tecnólogo HSEQ linea viva</t>
  </si>
  <si>
    <t>Viático cuadrilla línea viva (incluye todo el personal de la Tabla 8)</t>
  </si>
  <si>
    <t xml:space="preserve">Viatico ingeniero linea viva </t>
  </si>
  <si>
    <t>Municipo</t>
  </si>
  <si>
    <t>Ciudad Capital</t>
  </si>
  <si>
    <t>dia</t>
  </si>
  <si>
    <t>Viático tecnólogo HSEQ linea viva</t>
  </si>
  <si>
    <t>Viático liniero línea viva</t>
  </si>
  <si>
    <t>Viático auxiliar línea viva</t>
  </si>
  <si>
    <t>Viático cuadrillero línea viva</t>
  </si>
  <si>
    <t>MOVILIZACIÓN LOGÍSTICA DE EQUIPOS Y MATERIALES</t>
  </si>
  <si>
    <t xml:space="preserve">CAMBIO DE AISLADORES CADENA ESTABILIZADORA EN V o I </t>
  </si>
  <si>
    <t xml:space="preserve">CAMBIO DE AISLADORES EN CADENA DE RETENCION DOBLE </t>
  </si>
  <si>
    <t>CAMBIO DE AISLADORES EN CADENA DE RETENCION SENCILLA</t>
  </si>
  <si>
    <t>CAMBIO DE AISLADORES EN CADENA DE SUSPENSION (SENCILLA O  V)</t>
  </si>
  <si>
    <t xml:space="preserve">VERTICALIDAD CADENA DE AISLADORES EN V o I </t>
  </si>
  <si>
    <t xml:space="preserve">CAMBIO DE HERRAJES PARA LA CADENA DE EN V o I </t>
  </si>
  <si>
    <t xml:space="preserve">PREPARACIÓN Y APLICACIÓN DE PINTURA PARA ESTRUCTURA METÁLICA, TORRE, POSTE O SUBPOSTE </t>
  </si>
  <si>
    <t>m2</t>
  </si>
  <si>
    <t>Administración</t>
  </si>
  <si>
    <t xml:space="preserve">Imprevistos </t>
  </si>
  <si>
    <t>Utilidad</t>
  </si>
  <si>
    <t>TOTAL</t>
  </si>
  <si>
    <t>Subtotal</t>
  </si>
  <si>
    <t>IVA sobre el total incluido AIU</t>
  </si>
  <si>
    <t>Valor Total  antes de IVA</t>
  </si>
  <si>
    <t>IVA sobre la Utilidad declarada</t>
  </si>
  <si>
    <t>SUBTOTAL</t>
  </si>
  <si>
    <t xml:space="preserve">Valor Oferta Grupo 2- Cinco Años </t>
  </si>
  <si>
    <t>SERVICIOS ADICIONALES</t>
  </si>
  <si>
    <t>cap</t>
  </si>
  <si>
    <t>3. MANTENIMIENTO PREDICTIVO</t>
  </si>
  <si>
    <t>4. ATENCIÓN DE EMERGENCIAS</t>
  </si>
  <si>
    <t>5. ADECUACIÓN DE INFRAESTRUCTURA</t>
  </si>
  <si>
    <t>CAP</t>
  </si>
  <si>
    <t>6. MANTENIMIENTO EN LINEA VIVA</t>
  </si>
  <si>
    <t>7. SERVICIOS ADICIONALES GRUPO 3</t>
  </si>
  <si>
    <t>IVA SOBRE EL TOTAL</t>
  </si>
  <si>
    <t>% DE ADMINISTRACIÓN</t>
  </si>
  <si>
    <t>REEMBOLSABLES CUADRILLA LINEA VIVA</t>
  </si>
  <si>
    <t>Valor Estimado de Gastos Reembolsables</t>
  </si>
  <si>
    <t>TOTAL ADMINISTRACIÓN + IVA DE GASTOS REEMBOLSABLES</t>
  </si>
  <si>
    <t>DESCRIPCIÓN</t>
  </si>
  <si>
    <t>No aplica</t>
  </si>
  <si>
    <t>Equipos reembolsables cuadrilla</t>
  </si>
  <si>
    <t>Representante Legal</t>
  </si>
  <si>
    <t>Vr. Total</t>
  </si>
  <si>
    <t>Vr. Unitario</t>
  </si>
  <si>
    <t>Rendimiento</t>
  </si>
  <si>
    <t>D.   MANO DE OBRA</t>
  </si>
  <si>
    <t>C. TRANSPORTE</t>
  </si>
  <si>
    <t>B.  EQUIPOS Y/O HERRAMIENTAS</t>
  </si>
  <si>
    <t>A.  MATERIALES</t>
  </si>
  <si>
    <t>DESCRIPCION:</t>
  </si>
  <si>
    <t>UNIDAD DE MEDIDA:</t>
  </si>
  <si>
    <t>ITEM :</t>
  </si>
  <si>
    <t>OFERTA N°</t>
  </si>
  <si>
    <t>OFERENTE:</t>
  </si>
  <si>
    <t>SOLICITUD PÚBLICA DE OFERTAS TRECSA- SPUO-043-2015</t>
  </si>
  <si>
    <t>SERVICIOS DE MANTENIMIENTO, ATENCIÓN DE EMERGENCIAS, ADECUACIÓN DE INFRAESTRUCTURA DE LÍNEAS DE TRANSMISIÓN Y MANTENIMIENTO EN LÍNEA VIVA PARA LA INFRAESTRUCTURA DE TRANSMISIÓN HASTA 230 kV</t>
  </si>
  <si>
    <t xml:space="preserve">FORMULARIO 11C - Resumen General de Precios </t>
  </si>
  <si>
    <t>Cuadrilla Ayudantes</t>
  </si>
  <si>
    <t xml:space="preserve">Cuadrilla Ayudantes de la Región </t>
  </si>
  <si>
    <t>PLAZO CONTRATO</t>
  </si>
  <si>
    <t>AÑOS</t>
  </si>
  <si>
    <t>FORMULARIO 11A-3 - Lista de cantidades y precios, servicio de mantenimiento y adecuación de infraestructura a 3 años.</t>
  </si>
  <si>
    <t>FORMULARIO 11A-2 - Lista de cantidades y precios, servicio de mantenimiento y adecuación de infraestructura a 2 años.</t>
  </si>
  <si>
    <t>Cuadrilla básica de mantenimiento Tactic</t>
  </si>
  <si>
    <t>* Las cantidades que figuran en el formulario, corresponden a cantidades de referencia por año, y la empresa se reserva el derecho de modificarlas.</t>
  </si>
  <si>
    <t>2. SERVICIOS ADICIONALES</t>
  </si>
  <si>
    <t>IVA SOBRE ADMINISTRACIÓN 12%</t>
  </si>
  <si>
    <t>XXXXXXXXXXXXXXXX</t>
  </si>
  <si>
    <t>Cuadrilla básica de mantenimiento Morales</t>
  </si>
  <si>
    <t>FORMULARIO 11B - Lista de cantidades y precios, servicio de mantenimiento en línea viva</t>
  </si>
  <si>
    <t xml:space="preserve">Servicio de mantenimiento y adecuación de infraestructura para un año. </t>
  </si>
  <si>
    <t>Servicio de mantenimiento y adecuación de infraestructura para dos años</t>
  </si>
  <si>
    <t>Servicio de mantenimiento y adecuación de infraestructura para tres años</t>
  </si>
  <si>
    <t>VALOR TOTAL 1 AÑO INCLUIDO IVA</t>
  </si>
  <si>
    <t>VALOR TOTAL  2 AÑOS INCLUIDO IVA</t>
  </si>
  <si>
    <t>VALOR TOTAL 3 AÑOS INCLUIDO IVA</t>
  </si>
  <si>
    <t>FORMULARIO 11A-1 - Lista de cantidades y precios, servicio de mantenimiento y adecuación de infraestructura a 1 año.</t>
  </si>
  <si>
    <t>TRECSA SPUO-043-2015</t>
  </si>
  <si>
    <t>Número de licitación</t>
  </si>
  <si>
    <t>AÑO</t>
  </si>
  <si>
    <t>Valor Oferta Incluido IVA</t>
  </si>
  <si>
    <t xml:space="preserve">FORMULARIO 12 - Analisis de precios unitarios </t>
  </si>
  <si>
    <t>Valor Unitario (USD)</t>
  </si>
  <si>
    <t>Valor Total antes de IVA (USD)</t>
  </si>
  <si>
    <t xml:space="preserve">    TOTAL COSTO DIRECTO UNITARIO (A+B+C+D)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</si>
</sst>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&quot;$&quot;\ * #,##0_);_(&quot;$&quot;\ * \(#,##0\);_(&quot;$&quot;\ * &quot;-&quot;_);_(@_)"/>
    <numFmt numFmtId="165" formatCode="_(* #,##0.00_);_(* \(#,##0.00\);_(* &quot;-&quot;??_);_(@_)"/>
    <numFmt numFmtId="166" formatCode="&quot;$&quot;#,##0;[Red]\-&quot;$&quot;#,##0"/>
    <numFmt numFmtId="167" formatCode="_-&quot;$&quot;* #,##0.00_-;\-&quot;$&quot;* #,##0.00_-;_-&quot;$&quot;* &quot;-&quot;??_-;_-@_-"/>
    <numFmt numFmtId="168" formatCode="&quot;$&quot;#,##0_);\(&quot;$&quot;#,##0\)"/>
    <numFmt numFmtId="169" formatCode="mmmm\ d\,\ yyyy"/>
    <numFmt numFmtId="170" formatCode="_-[$€-2]* #,##0.00_-;\-[$€-2]* #,##0.00_-;_-[$€-2]* &quot;-&quot;??_-"/>
    <numFmt numFmtId="171" formatCode="_ * #,##0.00_ ;_ * \-#,##0.00_ ;_ * &quot;-&quot;??_ ;_ @_ "/>
    <numFmt numFmtId="172" formatCode="[$$-240A]\ #,##0"/>
    <numFmt numFmtId="173" formatCode="[$$-240A]\ #,##0.00"/>
    <numFmt numFmtId="174" formatCode="&quot;Q&quot;#,##0.00"/>
    <numFmt numFmtId="176" formatCode="_-[$$-409]* #,##0.00_ ;_-[$$-409]* \-#,##0.00\ ;_-[$$-409]* &quot;-&quot;??_ ;_-@_ "/>
    <numFmt numFmtId="177" formatCode="_-[$$-409]* #,##0_ ;_-[$$-409]* \-#,##0\ ;_-[$$-409]* &quot;-&quot;_ ;_-@_ 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i/>
      <sz val="8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b/>
      <i/>
      <sz val="7"/>
      <name val="Arial"/>
      <family val="2"/>
    </font>
    <font>
      <u/>
      <sz val="7.5"/>
      <color indexed="36"/>
      <name val="Arial"/>
      <family val="2"/>
    </font>
    <font>
      <b/>
      <sz val="18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u/>
      <sz val="8.25"/>
      <color indexed="12"/>
      <name val="Arial"/>
      <family val="2"/>
    </font>
    <font>
      <u/>
      <sz val="11"/>
      <color indexed="12"/>
      <name val="Arial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sz val="8"/>
      <name val="Arial"/>
      <family val="2"/>
    </font>
    <font>
      <b/>
      <sz val="13"/>
      <color indexed="56"/>
      <name val="Calibri"/>
      <family val="2"/>
    </font>
    <font>
      <sz val="9"/>
      <name val="Arial"/>
      <family val="2"/>
    </font>
    <font>
      <b/>
      <sz val="11"/>
      <color indexed="8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07">
    <xf numFmtId="0" fontId="0" fillId="0" borderId="0"/>
    <xf numFmtId="0" fontId="9" fillId="0" borderId="0"/>
    <xf numFmtId="0" fontId="14" fillId="0" borderId="0"/>
    <xf numFmtId="0" fontId="15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21" borderId="4" applyNumberFormat="0" applyAlignment="0" applyProtection="0"/>
    <xf numFmtId="0" fontId="20" fillId="21" borderId="4" applyNumberFormat="0" applyAlignment="0" applyProtection="0"/>
    <xf numFmtId="0" fontId="20" fillId="21" borderId="4" applyNumberFormat="0" applyAlignment="0" applyProtection="0"/>
    <xf numFmtId="0" fontId="20" fillId="21" borderId="4" applyNumberFormat="0" applyAlignment="0" applyProtection="0"/>
    <xf numFmtId="0" fontId="20" fillId="21" borderId="4" applyNumberFormat="0" applyAlignment="0" applyProtection="0"/>
    <xf numFmtId="0" fontId="21" fillId="22" borderId="5" applyNumberFormat="0" applyAlignment="0" applyProtection="0"/>
    <xf numFmtId="0" fontId="21" fillId="22" borderId="5" applyNumberFormat="0" applyAlignment="0" applyProtection="0"/>
    <xf numFmtId="0" fontId="21" fillId="22" borderId="5" applyNumberFormat="0" applyAlignment="0" applyProtection="0"/>
    <xf numFmtId="0" fontId="21" fillId="22" borderId="5" applyNumberFormat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1" fillId="22" borderId="5" applyNumberFormat="0" applyAlignment="0" applyProtection="0"/>
    <xf numFmtId="37" fontId="9" fillId="0" borderId="0" applyFill="0" applyBorder="0" applyAlignment="0" applyProtection="0"/>
    <xf numFmtId="168" fontId="9" fillId="0" borderId="0" applyFill="0" applyBorder="0" applyAlignment="0" applyProtection="0"/>
    <xf numFmtId="169" fontId="9" fillId="0" borderId="0" applyFill="0" applyBorder="0" applyAlignment="0" applyProtection="0"/>
    <xf numFmtId="0" fontId="23" fillId="0" borderId="0">
      <alignment horizontal="left" vertical="top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5" fillId="8" borderId="4" applyNumberFormat="0" applyAlignment="0" applyProtection="0"/>
    <xf numFmtId="0" fontId="25" fillId="8" borderId="4" applyNumberFormat="0" applyAlignment="0" applyProtection="0"/>
    <xf numFmtId="0" fontId="25" fillId="8" borderId="4" applyNumberFormat="0" applyAlignment="0" applyProtection="0"/>
    <xf numFmtId="0" fontId="25" fillId="8" borderId="4" applyNumberFormat="0" applyAlignment="0" applyProtection="0"/>
    <xf numFmtId="0" fontId="11" fillId="0" borderId="0">
      <alignment vertical="top"/>
    </xf>
    <xf numFmtId="170" fontId="26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>
      <alignment horizontal="centerContinuous"/>
    </xf>
    <xf numFmtId="2" fontId="9" fillId="0" borderId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19" fillId="5" borderId="0" applyNumberFormat="0" applyBorder="0" applyAlignment="0" applyProtection="0"/>
    <xf numFmtId="0" fontId="3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25" fillId="8" borderId="4" applyNumberFormat="0" applyAlignment="0" applyProtection="0"/>
    <xf numFmtId="0" fontId="22" fillId="0" borderId="6" applyNumberFormat="0" applyFill="0" applyAlignment="0" applyProtection="0"/>
    <xf numFmtId="171" fontId="9" fillId="0" borderId="0" applyFont="0" applyFill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11" fillId="0" borderId="0"/>
    <xf numFmtId="0" fontId="14" fillId="0" borderId="0"/>
    <xf numFmtId="0" fontId="16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36" fillId="0" borderId="0"/>
    <xf numFmtId="0" fontId="16" fillId="24" borderId="8" applyNumberFormat="0" applyFont="0" applyAlignment="0" applyProtection="0"/>
    <xf numFmtId="0" fontId="16" fillId="24" borderId="8" applyNumberFormat="0" applyFont="0" applyAlignment="0" applyProtection="0"/>
    <xf numFmtId="0" fontId="16" fillId="24" borderId="8" applyNumberFormat="0" applyFont="0" applyAlignment="0" applyProtection="0"/>
    <xf numFmtId="0" fontId="16" fillId="24" borderId="8" applyNumberFormat="0" applyFont="0" applyAlignment="0" applyProtection="0"/>
    <xf numFmtId="0" fontId="16" fillId="24" borderId="8" applyNumberFormat="0" applyFont="0" applyAlignment="0" applyProtection="0"/>
    <xf numFmtId="0" fontId="37" fillId="21" borderId="9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7" fillId="21" borderId="9" applyNumberFormat="0" applyAlignment="0" applyProtection="0"/>
    <xf numFmtId="0" fontId="37" fillId="21" borderId="9" applyNumberFormat="0" applyAlignment="0" applyProtection="0"/>
    <xf numFmtId="0" fontId="37" fillId="21" borderId="9" applyNumberFormat="0" applyAlignment="0" applyProtection="0"/>
    <xf numFmtId="0" fontId="37" fillId="21" borderId="9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9" fillId="0" borderId="2" applyBorder="0">
      <alignment horizontal="center"/>
    </xf>
    <xf numFmtId="0" fontId="40" fillId="0" borderId="0" applyNumberFormat="0" applyFill="0" applyBorder="0" applyAlignment="0" applyProtection="0"/>
    <xf numFmtId="0" fontId="3" fillId="0" borderId="0">
      <alignment horizontal="left" vertical="top"/>
    </xf>
    <xf numFmtId="0" fontId="41" fillId="0" borderId="10" applyNumberFormat="0" applyFill="0" applyAlignment="0" applyProtection="0"/>
    <xf numFmtId="0" fontId="41" fillId="0" borderId="10" applyNumberFormat="0" applyFill="0" applyAlignment="0" applyProtection="0"/>
    <xf numFmtId="0" fontId="41" fillId="0" borderId="10" applyNumberFormat="0" applyFill="0" applyAlignment="0" applyProtection="0"/>
    <xf numFmtId="0" fontId="41" fillId="0" borderId="10" applyNumberFormat="0" applyFill="0" applyAlignment="0" applyProtection="0"/>
    <xf numFmtId="0" fontId="42" fillId="0" borderId="0">
      <alignment horizontal="left" vertical="top"/>
    </xf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4" fillId="0" borderId="0">
      <alignment horizontal="left" vertical="top"/>
    </xf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39" fillId="0" borderId="0">
      <alignment horizontal="left" vertical="top"/>
    </xf>
    <xf numFmtId="0" fontId="3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7" fontId="4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9" fontId="48" fillId="0" borderId="0" applyFont="0" applyFill="0" applyBorder="0" applyAlignment="0" applyProtection="0"/>
    <xf numFmtId="165" fontId="51" fillId="0" borderId="0" applyFont="0" applyFill="0" applyBorder="0" applyAlignment="0" applyProtection="0"/>
    <xf numFmtId="0" fontId="2" fillId="0" borderId="0"/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</cellStyleXfs>
  <cellXfs count="192">
    <xf numFmtId="0" fontId="0" fillId="0" borderId="0" xfId="0"/>
    <xf numFmtId="0" fontId="6" fillId="0" borderId="0" xfId="0" applyFont="1"/>
    <xf numFmtId="0" fontId="0" fillId="2" borderId="0" xfId="0" applyFill="1"/>
    <xf numFmtId="0" fontId="4" fillId="2" borderId="0" xfId="0" applyFont="1" applyFill="1"/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14" fillId="0" borderId="0" xfId="2"/>
    <xf numFmtId="4" fontId="10" fillId="0" borderId="0" xfId="1" applyNumberFormat="1" applyFont="1"/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/>
    </xf>
    <xf numFmtId="166" fontId="9" fillId="0" borderId="14" xfId="0" applyNumberFormat="1" applyFont="1" applyBorder="1" applyAlignment="1">
      <alignment horizontal="center" vertical="center" wrapText="1"/>
    </xf>
    <xf numFmtId="0" fontId="46" fillId="0" borderId="0" xfId="299" applyAlignment="1">
      <alignment horizontal="justify" vertical="center"/>
    </xf>
    <xf numFmtId="0" fontId="9" fillId="0" borderId="17" xfId="0" applyFont="1" applyBorder="1" applyAlignment="1">
      <alignment horizontal="justify" vertical="center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 indent="2"/>
    </xf>
    <xf numFmtId="0" fontId="10" fillId="25" borderId="17" xfId="0" applyFont="1" applyFill="1" applyBorder="1" applyAlignment="1">
      <alignment horizontal="justify" vertical="center"/>
    </xf>
    <xf numFmtId="0" fontId="10" fillId="25" borderId="17" xfId="0" applyFont="1" applyFill="1" applyBorder="1" applyAlignment="1">
      <alignment horizontal="justify" vertical="center" wrapText="1"/>
    </xf>
    <xf numFmtId="167" fontId="10" fillId="25" borderId="17" xfId="298" applyFont="1" applyFill="1" applyBorder="1" applyAlignment="1">
      <alignment horizontal="justify" vertical="center"/>
    </xf>
    <xf numFmtId="0" fontId="0" fillId="2" borderId="0" xfId="0" applyFill="1" applyAlignment="1">
      <alignment horizontal="center"/>
    </xf>
    <xf numFmtId="3" fontId="9" fillId="0" borderId="17" xfId="0" applyNumberFormat="1" applyFont="1" applyBorder="1" applyAlignment="1">
      <alignment horizontal="center" vertical="center"/>
    </xf>
    <xf numFmtId="0" fontId="10" fillId="25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justify" vertical="center"/>
    </xf>
    <xf numFmtId="0" fontId="7" fillId="2" borderId="0" xfId="0" applyFont="1" applyFill="1" applyAlignment="1">
      <alignment horizontal="center" vertical="center" wrapText="1"/>
    </xf>
    <xf numFmtId="0" fontId="0" fillId="0" borderId="17" xfId="0" applyBorder="1"/>
    <xf numFmtId="0" fontId="0" fillId="0" borderId="0" xfId="0" applyBorder="1"/>
    <xf numFmtId="0" fontId="10" fillId="0" borderId="0" xfId="0" applyFont="1" applyBorder="1" applyAlignment="1">
      <alignment horizontal="right" vertical="center"/>
    </xf>
    <xf numFmtId="167" fontId="10" fillId="0" borderId="0" xfId="0" applyNumberFormat="1" applyFont="1" applyBorder="1" applyAlignment="1">
      <alignment horizontal="justify" vertical="center"/>
    </xf>
    <xf numFmtId="0" fontId="10" fillId="25" borderId="17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0" fillId="25" borderId="17" xfId="0" applyFill="1" applyBorder="1"/>
    <xf numFmtId="0" fontId="10" fillId="25" borderId="2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0" fillId="25" borderId="24" xfId="0" applyFont="1" applyFill="1" applyBorder="1" applyAlignment="1">
      <alignment horizontal="right" vertical="center"/>
    </xf>
    <xf numFmtId="0" fontId="10" fillId="25" borderId="25" xfId="0" applyFont="1" applyFill="1" applyBorder="1" applyAlignment="1">
      <alignment horizontal="right" vertical="center"/>
    </xf>
    <xf numFmtId="0" fontId="10" fillId="25" borderId="25" xfId="0" applyFont="1" applyFill="1" applyBorder="1" applyAlignment="1">
      <alignment horizontal="center" vertical="center"/>
    </xf>
    <xf numFmtId="9" fontId="10" fillId="25" borderId="25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25" borderId="17" xfId="0" applyFont="1" applyFill="1" applyBorder="1" applyAlignment="1">
      <alignment horizontal="right" vertical="center"/>
    </xf>
    <xf numFmtId="9" fontId="9" fillId="0" borderId="14" xfId="300" applyFont="1" applyBorder="1" applyAlignment="1">
      <alignment horizontal="center" vertical="center"/>
    </xf>
    <xf numFmtId="0" fontId="0" fillId="0" borderId="2" xfId="0" applyBorder="1"/>
    <xf numFmtId="0" fontId="9" fillId="25" borderId="1" xfId="0" applyFont="1" applyFill="1" applyBorder="1" applyAlignment="1">
      <alignment horizontal="right" vertical="center"/>
    </xf>
    <xf numFmtId="0" fontId="10" fillId="25" borderId="25" xfId="0" applyFont="1" applyFill="1" applyBorder="1" applyAlignment="1">
      <alignment horizontal="center" vertical="center"/>
    </xf>
    <xf numFmtId="172" fontId="9" fillId="0" borderId="17" xfId="0" applyNumberFormat="1" applyFont="1" applyBorder="1" applyAlignment="1">
      <alignment vertical="center"/>
    </xf>
    <xf numFmtId="9" fontId="10" fillId="25" borderId="25" xfId="300" applyFont="1" applyFill="1" applyBorder="1" applyAlignment="1">
      <alignment horizontal="center" vertical="center"/>
    </xf>
    <xf numFmtId="0" fontId="8" fillId="0" borderId="3" xfId="0" applyFont="1" applyBorder="1" applyAlignment="1"/>
    <xf numFmtId="173" fontId="7" fillId="2" borderId="0" xfId="0" applyNumberFormat="1" applyFont="1" applyFill="1" applyAlignment="1">
      <alignment horizontal="center" vertical="center" wrapText="1"/>
    </xf>
    <xf numFmtId="173" fontId="0" fillId="2" borderId="0" xfId="0" applyNumberFormat="1" applyFill="1"/>
    <xf numFmtId="173" fontId="10" fillId="25" borderId="17" xfId="0" applyNumberFormat="1" applyFont="1" applyFill="1" applyBorder="1" applyAlignment="1">
      <alignment horizontal="center" vertical="center" wrapText="1"/>
    </xf>
    <xf numFmtId="173" fontId="9" fillId="0" borderId="17" xfId="0" applyNumberFormat="1" applyFont="1" applyBorder="1" applyAlignment="1">
      <alignment vertical="center"/>
    </xf>
    <xf numFmtId="173" fontId="10" fillId="25" borderId="24" xfId="0" applyNumberFormat="1" applyFont="1" applyFill="1" applyBorder="1" applyAlignment="1">
      <alignment horizontal="right" vertical="center"/>
    </xf>
    <xf numFmtId="173" fontId="9" fillId="0" borderId="17" xfId="0" applyNumberFormat="1" applyFont="1" applyBorder="1" applyAlignment="1">
      <alignment horizontal="justify" vertical="center"/>
    </xf>
    <xf numFmtId="173" fontId="10" fillId="25" borderId="17" xfId="0" applyNumberFormat="1" applyFont="1" applyFill="1" applyBorder="1" applyAlignment="1">
      <alignment horizontal="justify" vertical="center" wrapText="1"/>
    </xf>
    <xf numFmtId="173" fontId="10" fillId="0" borderId="16" xfId="0" applyNumberFormat="1" applyFont="1" applyBorder="1" applyAlignment="1">
      <alignment horizontal="center" vertical="center" wrapText="1"/>
    </xf>
    <xf numFmtId="173" fontId="9" fillId="0" borderId="14" xfId="0" applyNumberFormat="1" applyFont="1" applyBorder="1" applyAlignment="1">
      <alignment horizontal="center" vertical="center" wrapText="1"/>
    </xf>
    <xf numFmtId="173" fontId="0" fillId="0" borderId="0" xfId="0" applyNumberFormat="1"/>
    <xf numFmtId="167" fontId="0" fillId="0" borderId="0" xfId="0" applyNumberFormat="1"/>
    <xf numFmtId="164" fontId="0" fillId="0" borderId="0" xfId="0" applyNumberFormat="1"/>
    <xf numFmtId="165" fontId="0" fillId="0" borderId="0" xfId="301" applyFont="1"/>
    <xf numFmtId="0" fontId="9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4" fontId="3" fillId="2" borderId="0" xfId="0" applyNumberFormat="1" applyFont="1" applyFill="1" applyAlignment="1"/>
    <xf numFmtId="0" fontId="2" fillId="0" borderId="0" xfId="302"/>
    <xf numFmtId="173" fontId="2" fillId="0" borderId="0" xfId="302" applyNumberFormat="1"/>
    <xf numFmtId="0" fontId="2" fillId="0" borderId="0" xfId="302" applyAlignment="1">
      <alignment horizontal="center"/>
    </xf>
    <xf numFmtId="0" fontId="2" fillId="0" borderId="0" xfId="302" applyAlignment="1">
      <alignment wrapText="1"/>
    </xf>
    <xf numFmtId="173" fontId="52" fillId="0" borderId="28" xfId="302" applyNumberFormat="1" applyFont="1" applyBorder="1" applyAlignment="1">
      <alignment vertical="center" wrapText="1"/>
    </xf>
    <xf numFmtId="0" fontId="52" fillId="0" borderId="35" xfId="302" applyFont="1" applyBorder="1" applyAlignment="1">
      <alignment horizontal="center" vertical="center" wrapText="1"/>
    </xf>
    <xf numFmtId="0" fontId="52" fillId="0" borderId="35" xfId="302" applyFont="1" applyBorder="1" applyAlignment="1">
      <alignment horizontal="justify" vertical="center" wrapText="1"/>
    </xf>
    <xf numFmtId="0" fontId="52" fillId="0" borderId="36" xfId="302" applyFont="1" applyBorder="1" applyAlignment="1">
      <alignment horizontal="justify" vertical="center" wrapText="1"/>
    </xf>
    <xf numFmtId="173" fontId="52" fillId="0" borderId="27" xfId="302" applyNumberFormat="1" applyFont="1" applyBorder="1" applyAlignment="1">
      <alignment vertical="center" wrapText="1"/>
    </xf>
    <xf numFmtId="0" fontId="52" fillId="0" borderId="13" xfId="302" applyFont="1" applyBorder="1" applyAlignment="1">
      <alignment horizontal="center" vertical="center" wrapText="1"/>
    </xf>
    <xf numFmtId="0" fontId="52" fillId="0" borderId="28" xfId="302" applyFont="1" applyBorder="1" applyAlignment="1">
      <alignment horizontal="justify" vertical="center" wrapText="1"/>
    </xf>
    <xf numFmtId="0" fontId="52" fillId="0" borderId="13" xfId="302" applyFont="1" applyBorder="1" applyAlignment="1">
      <alignment horizontal="justify" vertical="center" wrapText="1"/>
    </xf>
    <xf numFmtId="0" fontId="52" fillId="0" borderId="27" xfId="302" applyFont="1" applyBorder="1" applyAlignment="1">
      <alignment horizontal="justify" vertical="center" wrapText="1"/>
    </xf>
    <xf numFmtId="173" fontId="52" fillId="0" borderId="36" xfId="302" applyNumberFormat="1" applyFont="1" applyBorder="1" applyAlignment="1">
      <alignment vertical="center" wrapText="1"/>
    </xf>
    <xf numFmtId="0" fontId="52" fillId="0" borderId="37" xfId="302" applyFont="1" applyBorder="1" applyAlignment="1">
      <alignment horizontal="justify" vertical="center" wrapText="1"/>
    </xf>
    <xf numFmtId="0" fontId="52" fillId="0" borderId="15" xfId="302" applyFont="1" applyBorder="1" applyAlignment="1">
      <alignment horizontal="justify" vertical="center" wrapText="1"/>
    </xf>
    <xf numFmtId="0" fontId="52" fillId="0" borderId="15" xfId="302" applyFont="1" applyBorder="1" applyAlignment="1">
      <alignment horizontal="center" vertical="center" wrapText="1"/>
    </xf>
    <xf numFmtId="0" fontId="52" fillId="0" borderId="38" xfId="302" applyFont="1" applyBorder="1" applyAlignment="1">
      <alignment horizontal="justify" vertical="center" wrapText="1"/>
    </xf>
    <xf numFmtId="173" fontId="52" fillId="0" borderId="3" xfId="302" applyNumberFormat="1" applyFont="1" applyBorder="1" applyAlignment="1">
      <alignment vertical="center" wrapText="1"/>
    </xf>
    <xf numFmtId="0" fontId="52" fillId="0" borderId="0" xfId="302" applyFont="1" applyBorder="1" applyAlignment="1">
      <alignment horizontal="center" vertical="center" wrapText="1"/>
    </xf>
    <xf numFmtId="0" fontId="52" fillId="0" borderId="0" xfId="302" applyFont="1" applyBorder="1" applyAlignment="1">
      <alignment horizontal="justify" vertical="center" wrapText="1"/>
    </xf>
    <xf numFmtId="0" fontId="52" fillId="0" borderId="39" xfId="302" applyFont="1" applyBorder="1" applyAlignment="1">
      <alignment horizontal="justify" vertical="center" wrapText="1"/>
    </xf>
    <xf numFmtId="0" fontId="52" fillId="0" borderId="14" xfId="302" applyFont="1" applyBorder="1" applyAlignment="1">
      <alignment horizontal="center" vertical="center" wrapText="1"/>
    </xf>
    <xf numFmtId="0" fontId="52" fillId="0" borderId="14" xfId="302" applyFont="1" applyBorder="1" applyAlignment="1">
      <alignment horizontal="justify" vertical="center" wrapText="1"/>
    </xf>
    <xf numFmtId="173" fontId="52" fillId="0" borderId="14" xfId="302" applyNumberFormat="1" applyFont="1" applyBorder="1" applyAlignment="1">
      <alignment horizontal="justify" vertical="center" wrapText="1"/>
    </xf>
    <xf numFmtId="0" fontId="52" fillId="0" borderId="36" xfId="302" applyFont="1" applyBorder="1" applyAlignment="1">
      <alignment horizontal="center" vertical="center" wrapText="1"/>
    </xf>
    <xf numFmtId="173" fontId="52" fillId="0" borderId="40" xfId="302" applyNumberFormat="1" applyFont="1" applyBorder="1" applyAlignment="1">
      <alignment horizontal="justify" vertical="center" wrapText="1"/>
    </xf>
    <xf numFmtId="0" fontId="52" fillId="0" borderId="27" xfId="302" applyFont="1" applyBorder="1" applyAlignment="1">
      <alignment vertical="center" wrapText="1"/>
    </xf>
    <xf numFmtId="173" fontId="2" fillId="0" borderId="41" xfId="302" applyNumberFormat="1" applyBorder="1" applyAlignment="1">
      <alignment horizontal="center"/>
    </xf>
    <xf numFmtId="173" fontId="52" fillId="0" borderId="37" xfId="302" applyNumberFormat="1" applyFont="1" applyBorder="1" applyAlignment="1">
      <alignment vertical="center" wrapText="1"/>
    </xf>
    <xf numFmtId="0" fontId="52" fillId="0" borderId="38" xfId="302" applyFont="1" applyBorder="1" applyAlignment="1">
      <alignment horizontal="center" vertical="center" wrapText="1"/>
    </xf>
    <xf numFmtId="0" fontId="10" fillId="25" borderId="42" xfId="0" applyFont="1" applyFill="1" applyBorder="1" applyAlignment="1">
      <alignment horizontal="right" vertical="center"/>
    </xf>
    <xf numFmtId="0" fontId="9" fillId="0" borderId="43" xfId="0" applyFont="1" applyBorder="1" applyAlignment="1">
      <alignment horizontal="center" vertical="center"/>
    </xf>
    <xf numFmtId="0" fontId="0" fillId="27" borderId="0" xfId="0" applyFill="1"/>
    <xf numFmtId="165" fontId="0" fillId="0" borderId="0" xfId="301" applyFont="1" applyAlignment="1">
      <alignment horizontal="center"/>
    </xf>
    <xf numFmtId="0" fontId="10" fillId="25" borderId="24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10" fillId="25" borderId="2" xfId="0" applyFont="1" applyFill="1" applyBorder="1" applyAlignment="1">
      <alignment horizontal="right" vertical="center"/>
    </xf>
    <xf numFmtId="0" fontId="0" fillId="25" borderId="0" xfId="0" applyFill="1" applyBorder="1"/>
    <xf numFmtId="0" fontId="9" fillId="25" borderId="0" xfId="0" applyFont="1" applyFill="1" applyBorder="1" applyAlignment="1">
      <alignment horizontal="right" vertical="center"/>
    </xf>
    <xf numFmtId="0" fontId="10" fillId="25" borderId="0" xfId="0" applyFont="1" applyFill="1" applyBorder="1" applyAlignment="1">
      <alignment horizontal="right" vertical="center"/>
    </xf>
    <xf numFmtId="0" fontId="1" fillId="0" borderId="0" xfId="302" applyFont="1" applyAlignment="1">
      <alignment wrapText="1"/>
    </xf>
    <xf numFmtId="0" fontId="13" fillId="0" borderId="0" xfId="1" applyFont="1" applyFill="1" applyBorder="1" applyAlignment="1">
      <alignment horizontal="left" vertical="justify" wrapText="1"/>
    </xf>
    <xf numFmtId="0" fontId="10" fillId="26" borderId="19" xfId="0" applyFont="1" applyFill="1" applyBorder="1" applyAlignment="1">
      <alignment horizontal="left" vertical="center"/>
    </xf>
    <xf numFmtId="0" fontId="10" fillId="26" borderId="20" xfId="0" applyFont="1" applyFill="1" applyBorder="1" applyAlignment="1">
      <alignment horizontal="left" vertical="center"/>
    </xf>
    <xf numFmtId="0" fontId="10" fillId="26" borderId="2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174" fontId="7" fillId="2" borderId="0" xfId="0" applyNumberFormat="1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5" borderId="24" xfId="0" applyFont="1" applyFill="1" applyBorder="1" applyAlignment="1">
      <alignment horizontal="right" vertical="center"/>
    </xf>
    <xf numFmtId="0" fontId="10" fillId="25" borderId="2" xfId="0" applyFont="1" applyFill="1" applyBorder="1" applyAlignment="1">
      <alignment horizontal="right" vertical="center"/>
    </xf>
    <xf numFmtId="0" fontId="10" fillId="25" borderId="19" xfId="0" applyFont="1" applyFill="1" applyBorder="1" applyAlignment="1">
      <alignment horizontal="right" vertical="center"/>
    </xf>
    <xf numFmtId="0" fontId="10" fillId="25" borderId="20" xfId="0" applyFont="1" applyFill="1" applyBorder="1" applyAlignment="1">
      <alignment horizontal="right" vertical="center"/>
    </xf>
    <xf numFmtId="0" fontId="10" fillId="25" borderId="21" xfId="0" applyFont="1" applyFill="1" applyBorder="1" applyAlignment="1">
      <alignment horizontal="right" vertical="center"/>
    </xf>
    <xf numFmtId="0" fontId="10" fillId="26" borderId="24" xfId="0" applyFont="1" applyFill="1" applyBorder="1" applyAlignment="1">
      <alignment horizontal="left"/>
    </xf>
    <xf numFmtId="0" fontId="10" fillId="26" borderId="25" xfId="0" applyFont="1" applyFill="1" applyBorder="1" applyAlignment="1">
      <alignment horizontal="left"/>
    </xf>
    <xf numFmtId="0" fontId="9" fillId="0" borderId="2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25" borderId="32" xfId="0" applyFont="1" applyFill="1" applyBorder="1" applyAlignment="1">
      <alignment horizontal="right" vertical="center"/>
    </xf>
    <xf numFmtId="0" fontId="9" fillId="0" borderId="27" xfId="299" applyFont="1" applyBorder="1" applyAlignment="1">
      <alignment horizontal="right" vertical="center"/>
    </xf>
    <xf numFmtId="0" fontId="9" fillId="0" borderId="28" xfId="299" applyFont="1" applyBorder="1" applyAlignment="1">
      <alignment horizontal="right" vertical="center"/>
    </xf>
    <xf numFmtId="0" fontId="9" fillId="0" borderId="16" xfId="299" applyFont="1" applyBorder="1" applyAlignment="1">
      <alignment horizontal="right" vertical="center"/>
    </xf>
    <xf numFmtId="0" fontId="9" fillId="0" borderId="27" xfId="0" applyFont="1" applyBorder="1" applyAlignment="1">
      <alignment horizontal="right" vertical="center"/>
    </xf>
    <xf numFmtId="0" fontId="9" fillId="0" borderId="28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49" fontId="6" fillId="2" borderId="0" xfId="0" applyNumberFormat="1" applyFont="1" applyFill="1" applyAlignment="1">
      <alignment horizontal="left" vertical="top" wrapText="1"/>
    </xf>
    <xf numFmtId="0" fontId="8" fillId="0" borderId="3" xfId="0" applyFont="1" applyBorder="1" applyAlignment="1">
      <alignment horizontal="justify" vertical="center"/>
    </xf>
    <xf numFmtId="0" fontId="0" fillId="0" borderId="17" xfId="0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10" fillId="25" borderId="30" xfId="0" applyFont="1" applyFill="1" applyBorder="1" applyAlignment="1">
      <alignment horizontal="right" vertical="center"/>
    </xf>
    <xf numFmtId="0" fontId="10" fillId="25" borderId="31" xfId="0" applyFont="1" applyFill="1" applyBorder="1" applyAlignment="1">
      <alignment horizontal="right" vertical="center"/>
    </xf>
    <xf numFmtId="0" fontId="10" fillId="25" borderId="2" xfId="0" applyFont="1" applyFill="1" applyBorder="1" applyAlignment="1">
      <alignment horizontal="center" vertical="center" wrapText="1"/>
    </xf>
    <xf numFmtId="0" fontId="10" fillId="25" borderId="33" xfId="0" applyFont="1" applyFill="1" applyBorder="1" applyAlignment="1">
      <alignment horizontal="center" vertical="center" wrapText="1"/>
    </xf>
    <xf numFmtId="0" fontId="10" fillId="25" borderId="34" xfId="0" applyFont="1" applyFill="1" applyBorder="1" applyAlignment="1">
      <alignment horizontal="center" vertical="center" wrapText="1"/>
    </xf>
    <xf numFmtId="0" fontId="26" fillId="0" borderId="0" xfId="0" applyFont="1" applyBorder="1"/>
    <xf numFmtId="0" fontId="53" fillId="0" borderId="27" xfId="302" applyFont="1" applyBorder="1" applyAlignment="1">
      <alignment horizontal="center" vertical="center" wrapText="1"/>
    </xf>
    <xf numFmtId="0" fontId="53" fillId="0" borderId="28" xfId="302" applyFont="1" applyBorder="1" applyAlignment="1">
      <alignment horizontal="center" vertical="center" wrapText="1"/>
    </xf>
    <xf numFmtId="0" fontId="53" fillId="0" borderId="16" xfId="302" applyFont="1" applyBorder="1" applyAlignment="1">
      <alignment horizontal="center" vertical="center" wrapText="1"/>
    </xf>
    <xf numFmtId="0" fontId="2" fillId="0" borderId="41" xfId="302" applyBorder="1" applyAlignment="1">
      <alignment horizontal="center"/>
    </xf>
    <xf numFmtId="0" fontId="52" fillId="0" borderId="28" xfId="302" applyFont="1" applyBorder="1" applyAlignment="1">
      <alignment horizontal="center" vertical="center" wrapText="1"/>
    </xf>
    <xf numFmtId="0" fontId="52" fillId="0" borderId="16" xfId="302" applyFont="1" applyBorder="1" applyAlignment="1">
      <alignment horizontal="center" vertical="center" wrapText="1"/>
    </xf>
    <xf numFmtId="0" fontId="53" fillId="0" borderId="36" xfId="302" applyFont="1" applyBorder="1" applyAlignment="1">
      <alignment horizontal="center" vertical="center" wrapText="1"/>
    </xf>
    <xf numFmtId="0" fontId="53" fillId="0" borderId="35" xfId="302" applyFont="1" applyBorder="1" applyAlignment="1">
      <alignment horizontal="center" vertical="center" wrapText="1"/>
    </xf>
    <xf numFmtId="0" fontId="53" fillId="0" borderId="14" xfId="302" applyFont="1" applyBorder="1" applyAlignment="1">
      <alignment horizontal="center" vertical="center" wrapText="1"/>
    </xf>
    <xf numFmtId="176" fontId="7" fillId="2" borderId="0" xfId="0" applyNumberFormat="1" applyFont="1" applyFill="1" applyAlignment="1">
      <alignment horizontal="center" vertical="center" wrapText="1"/>
    </xf>
    <xf numFmtId="176" fontId="5" fillId="2" borderId="0" xfId="0" applyNumberFormat="1" applyFont="1" applyFill="1" applyAlignment="1">
      <alignment horizontal="center"/>
    </xf>
    <xf numFmtId="176" fontId="0" fillId="2" borderId="0" xfId="0" applyNumberFormat="1" applyFill="1"/>
    <xf numFmtId="176" fontId="10" fillId="25" borderId="17" xfId="0" applyNumberFormat="1" applyFont="1" applyFill="1" applyBorder="1" applyAlignment="1">
      <alignment horizontal="center" vertical="center" wrapText="1"/>
    </xf>
    <xf numFmtId="176" fontId="9" fillId="0" borderId="17" xfId="0" applyNumberFormat="1" applyFont="1" applyBorder="1" applyAlignment="1">
      <alignment vertical="center"/>
    </xf>
    <xf numFmtId="176" fontId="10" fillId="25" borderId="17" xfId="298" applyNumberFormat="1" applyFont="1" applyFill="1" applyBorder="1" applyAlignment="1">
      <alignment horizontal="justify" vertical="center"/>
    </xf>
    <xf numFmtId="176" fontId="9" fillId="0" borderId="17" xfId="0" applyNumberFormat="1" applyFont="1" applyBorder="1" applyAlignment="1">
      <alignment horizontal="justify" vertical="center"/>
    </xf>
    <xf numFmtId="176" fontId="10" fillId="25" borderId="17" xfId="0" applyNumberFormat="1" applyFont="1" applyFill="1" applyBorder="1" applyAlignment="1">
      <alignment horizontal="justify" vertical="center"/>
    </xf>
    <xf numFmtId="176" fontId="0" fillId="0" borderId="0" xfId="0" applyNumberFormat="1"/>
    <xf numFmtId="176" fontId="9" fillId="0" borderId="14" xfId="0" applyNumberFormat="1" applyFont="1" applyBorder="1" applyAlignment="1">
      <alignment horizontal="center" vertical="center" wrapText="1"/>
    </xf>
    <xf numFmtId="177" fontId="9" fillId="0" borderId="14" xfId="0" applyNumberFormat="1" applyFont="1" applyBorder="1" applyAlignment="1">
      <alignment horizontal="center" vertical="center" wrapText="1"/>
    </xf>
    <xf numFmtId="176" fontId="10" fillId="25" borderId="2" xfId="0" applyNumberFormat="1" applyFont="1" applyFill="1" applyBorder="1" applyAlignment="1">
      <alignment vertical="center"/>
    </xf>
    <xf numFmtId="176" fontId="9" fillId="0" borderId="25" xfId="0" applyNumberFormat="1" applyFont="1" applyBorder="1" applyAlignment="1">
      <alignment vertical="center"/>
    </xf>
    <xf numFmtId="176" fontId="10" fillId="0" borderId="0" xfId="0" applyNumberFormat="1" applyFont="1" applyBorder="1" applyAlignment="1">
      <alignment horizontal="justify" vertical="center"/>
    </xf>
    <xf numFmtId="176" fontId="10" fillId="25" borderId="0" xfId="0" applyNumberFormat="1" applyFont="1" applyFill="1" applyBorder="1" applyAlignment="1">
      <alignment horizontal="justify" vertical="center"/>
    </xf>
    <xf numFmtId="176" fontId="2" fillId="0" borderId="41" xfId="302" applyNumberFormat="1" applyBorder="1"/>
    <xf numFmtId="176" fontId="2" fillId="0" borderId="0" xfId="302" applyNumberFormat="1"/>
    <xf numFmtId="176" fontId="52" fillId="0" borderId="15" xfId="302" applyNumberFormat="1" applyFont="1" applyBorder="1" applyAlignment="1">
      <alignment vertical="center" wrapText="1"/>
    </xf>
    <xf numFmtId="176" fontId="52" fillId="0" borderId="38" xfId="302" applyNumberFormat="1" applyFont="1" applyBorder="1" applyAlignment="1">
      <alignment vertical="center" wrapText="1"/>
    </xf>
    <xf numFmtId="176" fontId="52" fillId="0" borderId="27" xfId="302" applyNumberFormat="1" applyFont="1" applyBorder="1" applyAlignment="1">
      <alignment horizontal="center" vertical="center" wrapText="1"/>
    </xf>
    <xf numFmtId="176" fontId="52" fillId="0" borderId="16" xfId="302" applyNumberFormat="1" applyFont="1" applyBorder="1" applyAlignment="1">
      <alignment horizontal="center" vertical="center" wrapText="1"/>
    </xf>
    <xf numFmtId="0" fontId="52" fillId="0" borderId="27" xfId="302" applyFont="1" applyBorder="1" applyAlignment="1">
      <alignment horizontal="left" vertical="center" wrapText="1"/>
    </xf>
    <xf numFmtId="0" fontId="52" fillId="0" borderId="28" xfId="302" applyFont="1" applyBorder="1" applyAlignment="1">
      <alignment horizontal="left" vertical="center" wrapText="1"/>
    </xf>
  </cellXfs>
  <cellStyles count="307">
    <cellStyle name="_x000d__x000a_JournalTemplate=C:\COMFO\CTALK\JOURSTD.TPL_x000d__x000a_LbStateAddress=3 3 0 251 1 89 2 311_x000d__x000a_LbStateJou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Énfasis1 2" xfId="10"/>
    <cellStyle name="20% - Énfasis1 3" xfId="11"/>
    <cellStyle name="20% - Énfasis1 4" xfId="12"/>
    <cellStyle name="20% - Énfasis1 5" xfId="13"/>
    <cellStyle name="20% - Énfasis2 2" xfId="14"/>
    <cellStyle name="20% - Énfasis2 3" xfId="15"/>
    <cellStyle name="20% - Énfasis2 4" xfId="16"/>
    <cellStyle name="20% - Énfasis2 5" xfId="17"/>
    <cellStyle name="20% - Énfasis3 2" xfId="18"/>
    <cellStyle name="20% - Énfasis3 3" xfId="19"/>
    <cellStyle name="20% - Énfasis3 4" xfId="20"/>
    <cellStyle name="20% - Énfasis3 5" xfId="21"/>
    <cellStyle name="20% - Énfasis4 2" xfId="22"/>
    <cellStyle name="20% - Énfasis4 3" xfId="23"/>
    <cellStyle name="20% - Énfasis4 4" xfId="24"/>
    <cellStyle name="20% - Énfasis4 5" xfId="25"/>
    <cellStyle name="20% - Énfasis5 2" xfId="26"/>
    <cellStyle name="20% - Énfasis5 3" xfId="27"/>
    <cellStyle name="20% - Énfasis5 4" xfId="28"/>
    <cellStyle name="20% - Énfasis5 5" xfId="29"/>
    <cellStyle name="20% - Énfasis6 2" xfId="30"/>
    <cellStyle name="20% - Énfasis6 3" xfId="31"/>
    <cellStyle name="20% - Énfasis6 4" xfId="32"/>
    <cellStyle name="20% - Énfasis6 5" xfId="33"/>
    <cellStyle name="40% - Accent1" xfId="34"/>
    <cellStyle name="40% - Accent2" xfId="35"/>
    <cellStyle name="40% - Accent3" xfId="36"/>
    <cellStyle name="40% - Accent4" xfId="37"/>
    <cellStyle name="40% - Accent5" xfId="38"/>
    <cellStyle name="40% - Accent6" xfId="39"/>
    <cellStyle name="40% - Énfasis1 2" xfId="40"/>
    <cellStyle name="40% - Énfasis1 3" xfId="41"/>
    <cellStyle name="40% - Énfasis1 4" xfId="42"/>
    <cellStyle name="40% - Énfasis1 5" xfId="43"/>
    <cellStyle name="40% - Énfasis2 2" xfId="44"/>
    <cellStyle name="40% - Énfasis2 3" xfId="45"/>
    <cellStyle name="40% - Énfasis2 4" xfId="46"/>
    <cellStyle name="40% - Énfasis2 5" xfId="47"/>
    <cellStyle name="40% - Énfasis3 2" xfId="48"/>
    <cellStyle name="40% - Énfasis3 3" xfId="49"/>
    <cellStyle name="40% - Énfasis3 4" xfId="50"/>
    <cellStyle name="40% - Énfasis3 5" xfId="51"/>
    <cellStyle name="40% - Énfasis4 2" xfId="52"/>
    <cellStyle name="40% - Énfasis4 3" xfId="53"/>
    <cellStyle name="40% - Énfasis4 4" xfId="54"/>
    <cellStyle name="40% - Énfasis4 5" xfId="55"/>
    <cellStyle name="40% - Énfasis5 2" xfId="56"/>
    <cellStyle name="40% - Énfasis5 3" xfId="57"/>
    <cellStyle name="40% - Énfasis5 4" xfId="58"/>
    <cellStyle name="40% - Énfasis5 5" xfId="59"/>
    <cellStyle name="40% - Énfasis6 2" xfId="60"/>
    <cellStyle name="40% - Énfasis6 3" xfId="61"/>
    <cellStyle name="40% - Énfasis6 4" xfId="62"/>
    <cellStyle name="40% - Énfasis6 5" xfId="63"/>
    <cellStyle name="60% - Accent1" xfId="64"/>
    <cellStyle name="60% - Accent2" xfId="65"/>
    <cellStyle name="60% - Accent3" xfId="66"/>
    <cellStyle name="60% - Accent4" xfId="67"/>
    <cellStyle name="60% - Accent5" xfId="68"/>
    <cellStyle name="60% - Accent6" xfId="69"/>
    <cellStyle name="60% - Énfasis1 2" xfId="70"/>
    <cellStyle name="60% - Énfasis1 3" xfId="71"/>
    <cellStyle name="60% - Énfasis1 4" xfId="72"/>
    <cellStyle name="60% - Énfasis1 5" xfId="73"/>
    <cellStyle name="60% - Énfasis2 2" xfId="74"/>
    <cellStyle name="60% - Énfasis2 3" xfId="75"/>
    <cellStyle name="60% - Énfasis2 4" xfId="76"/>
    <cellStyle name="60% - Énfasis2 5" xfId="77"/>
    <cellStyle name="60% - Énfasis3 2" xfId="78"/>
    <cellStyle name="60% - Énfasis3 3" xfId="79"/>
    <cellStyle name="60% - Énfasis3 4" xfId="80"/>
    <cellStyle name="60% - Énfasis3 5" xfId="81"/>
    <cellStyle name="60% - Énfasis4 2" xfId="82"/>
    <cellStyle name="60% - Énfasis4 3" xfId="83"/>
    <cellStyle name="60% - Énfasis4 4" xfId="84"/>
    <cellStyle name="60% - Énfasis4 5" xfId="85"/>
    <cellStyle name="60% - Énfasis5 2" xfId="86"/>
    <cellStyle name="60% - Énfasis5 3" xfId="87"/>
    <cellStyle name="60% - Énfasis5 4" xfId="88"/>
    <cellStyle name="60% - Énfasis5 5" xfId="89"/>
    <cellStyle name="60% - Énfasis6 2" xfId="90"/>
    <cellStyle name="60% - Énfasis6 3" xfId="91"/>
    <cellStyle name="60% - Énfasis6 4" xfId="92"/>
    <cellStyle name="60% - Énfasis6 5" xfId="93"/>
    <cellStyle name="Accent1" xfId="94"/>
    <cellStyle name="Accent2" xfId="95"/>
    <cellStyle name="Accent3" xfId="96"/>
    <cellStyle name="Accent4" xfId="97"/>
    <cellStyle name="Accent5" xfId="98"/>
    <cellStyle name="Accent6" xfId="99"/>
    <cellStyle name="Bad" xfId="100"/>
    <cellStyle name="Buena 2" xfId="101"/>
    <cellStyle name="Buena 3" xfId="102"/>
    <cellStyle name="Buena 4" xfId="103"/>
    <cellStyle name="Buena 5" xfId="104"/>
    <cellStyle name="Calculation" xfId="105"/>
    <cellStyle name="Cálculo 2" xfId="106"/>
    <cellStyle name="Cálculo 3" xfId="107"/>
    <cellStyle name="Cálculo 4" xfId="108"/>
    <cellStyle name="Cálculo 5" xfId="109"/>
    <cellStyle name="Celda de comprobación 2" xfId="110"/>
    <cellStyle name="Celda de comprobación 3" xfId="111"/>
    <cellStyle name="Celda de comprobación 4" xfId="112"/>
    <cellStyle name="Celda de comprobación 5" xfId="113"/>
    <cellStyle name="Celda vinculada 2" xfId="114"/>
    <cellStyle name="Celda vinculada 3" xfId="115"/>
    <cellStyle name="Celda vinculada 4" xfId="116"/>
    <cellStyle name="Celda vinculada 5" xfId="117"/>
    <cellStyle name="Check Cell" xfId="118"/>
    <cellStyle name="Comma0" xfId="119"/>
    <cellStyle name="Currency0" xfId="120"/>
    <cellStyle name="Date" xfId="121"/>
    <cellStyle name="Ecuación" xfId="122"/>
    <cellStyle name="Encabezado 4 2" xfId="123"/>
    <cellStyle name="Encabezado 4 3" xfId="124"/>
    <cellStyle name="Encabezado 4 4" xfId="125"/>
    <cellStyle name="Encabezado 4 5" xfId="126"/>
    <cellStyle name="Énfasis1 2" xfId="127"/>
    <cellStyle name="Énfasis1 3" xfId="128"/>
    <cellStyle name="Énfasis1 4" xfId="129"/>
    <cellStyle name="Énfasis1 5" xfId="130"/>
    <cellStyle name="Énfasis2 2" xfId="131"/>
    <cellStyle name="Énfasis2 3" xfId="132"/>
    <cellStyle name="Énfasis2 4" xfId="133"/>
    <cellStyle name="Énfasis2 5" xfId="134"/>
    <cellStyle name="Énfasis3 2" xfId="135"/>
    <cellStyle name="Énfasis3 3" xfId="136"/>
    <cellStyle name="Énfasis3 4" xfId="137"/>
    <cellStyle name="Énfasis3 5" xfId="138"/>
    <cellStyle name="Énfasis4 2" xfId="139"/>
    <cellStyle name="Énfasis4 3" xfId="140"/>
    <cellStyle name="Énfasis4 4" xfId="141"/>
    <cellStyle name="Énfasis4 5" xfId="142"/>
    <cellStyle name="Énfasis5 2" xfId="143"/>
    <cellStyle name="Énfasis5 3" xfId="144"/>
    <cellStyle name="Énfasis5 4" xfId="145"/>
    <cellStyle name="Énfasis5 5" xfId="146"/>
    <cellStyle name="Énfasis6 2" xfId="147"/>
    <cellStyle name="Énfasis6 3" xfId="148"/>
    <cellStyle name="Énfasis6 4" xfId="149"/>
    <cellStyle name="Énfasis6 5" xfId="150"/>
    <cellStyle name="Entrada 2" xfId="151"/>
    <cellStyle name="Entrada 3" xfId="152"/>
    <cellStyle name="Entrada 4" xfId="153"/>
    <cellStyle name="Entrada 5" xfId="154"/>
    <cellStyle name="Estilo 1" xfId="155"/>
    <cellStyle name="Euro" xfId="156"/>
    <cellStyle name="Euro 2" xfId="157"/>
    <cellStyle name="Euro 3" xfId="158"/>
    <cellStyle name="Euro 4" xfId="159"/>
    <cellStyle name="Euro 5" xfId="160"/>
    <cellStyle name="Explanatory Text" xfId="161"/>
    <cellStyle name="FIGURA" xfId="162"/>
    <cellStyle name="Fixed" xfId="163"/>
    <cellStyle name="Followed Hyperlink" xfId="164"/>
    <cellStyle name="Good" xfId="165"/>
    <cellStyle name="Heading 1" xfId="166"/>
    <cellStyle name="Heading 2" xfId="167"/>
    <cellStyle name="Heading 3" xfId="168"/>
    <cellStyle name="Heading 4" xfId="169"/>
    <cellStyle name="HEADING1" xfId="170"/>
    <cellStyle name="HEADING2" xfId="171"/>
    <cellStyle name="Hipervínculo" xfId="264" builtinId="8" hidden="1"/>
    <cellStyle name="Hipervínculo" xfId="266" builtinId="8" hidden="1"/>
    <cellStyle name="Hipervínculo" xfId="268" builtinId="8" hidden="1"/>
    <cellStyle name="Hipervínculo" xfId="270" builtinId="8" hidden="1"/>
    <cellStyle name="Hipervínculo" xfId="272" builtinId="8" hidden="1"/>
    <cellStyle name="Hipervínculo" xfId="274" builtinId="8" hidden="1"/>
    <cellStyle name="Hipervínculo" xfId="276" builtinId="8" hidden="1"/>
    <cellStyle name="Hipervínculo" xfId="278" builtinId="8" hidden="1"/>
    <cellStyle name="Hipervínculo" xfId="280" builtinId="8" hidden="1"/>
    <cellStyle name="Hipervínculo" xfId="282" builtinId="8" hidden="1"/>
    <cellStyle name="Hipervínculo" xfId="284" builtinId="8" hidden="1"/>
    <cellStyle name="Hipervínculo" xfId="286" builtinId="8" hidden="1"/>
    <cellStyle name="Hipervínculo" xfId="288" builtinId="8" hidden="1"/>
    <cellStyle name="Hipervínculo" xfId="290" builtinId="8" hidden="1"/>
    <cellStyle name="Hipervínculo" xfId="292" builtinId="8" hidden="1"/>
    <cellStyle name="Hipervínculo" xfId="294" builtinId="8" hidden="1"/>
    <cellStyle name="Hipervínculo" xfId="296" builtinId="8" hidden="1"/>
    <cellStyle name="Hipervínculo" xfId="299" builtinId="8"/>
    <cellStyle name="Hipervínculo 2" xfId="172"/>
    <cellStyle name="Hipervínculo visitado" xfId="265" builtinId="9" hidden="1"/>
    <cellStyle name="Hipervínculo visitado" xfId="267" builtinId="9" hidden="1"/>
    <cellStyle name="Hipervínculo visitado" xfId="269" builtinId="9" hidden="1"/>
    <cellStyle name="Hipervínculo visitado" xfId="271" builtinId="9" hidden="1"/>
    <cellStyle name="Hipervínculo visitado" xfId="273" builtinId="9" hidden="1"/>
    <cellStyle name="Hipervínculo visitado" xfId="275" builtinId="9" hidden="1"/>
    <cellStyle name="Hipervínculo visitado" xfId="277" builtinId="9" hidden="1"/>
    <cellStyle name="Hipervínculo visitado" xfId="279" builtinId="9" hidden="1"/>
    <cellStyle name="Hipervínculo visitado" xfId="281" builtinId="9" hidden="1"/>
    <cellStyle name="Hipervínculo visitado" xfId="283" builtinId="9" hidden="1"/>
    <cellStyle name="Hipervínculo visitado" xfId="285" builtinId="9" hidden="1"/>
    <cellStyle name="Hipervínculo visitado" xfId="287" builtinId="9" hidden="1"/>
    <cellStyle name="Hipervínculo visitado" xfId="289" builtinId="9" hidden="1"/>
    <cellStyle name="Hipervínculo visitado" xfId="291" builtinId="9" hidden="1"/>
    <cellStyle name="Hipervínculo visitado" xfId="293" builtinId="9" hidden="1"/>
    <cellStyle name="Hipervínculo visitado" xfId="295" builtinId="9" hidden="1"/>
    <cellStyle name="Hipervínculo visitado" xfId="297" builtinId="9" hidden="1"/>
    <cellStyle name="Hyperlink" xfId="173"/>
    <cellStyle name="Incorrecto 2" xfId="174"/>
    <cellStyle name="Incorrecto 3" xfId="175"/>
    <cellStyle name="Incorrecto 4" xfId="176"/>
    <cellStyle name="Incorrecto 5" xfId="177"/>
    <cellStyle name="Input" xfId="178"/>
    <cellStyle name="Linked Cell" xfId="179"/>
    <cellStyle name="Millares" xfId="301" builtinId="3"/>
    <cellStyle name="Millares 2" xfId="180"/>
    <cellStyle name="Moneda" xfId="298" builtinId="4"/>
    <cellStyle name="Moneda 2" xfId="303"/>
    <cellStyle name="Neutral 2" xfId="181"/>
    <cellStyle name="Neutral 3" xfId="182"/>
    <cellStyle name="Neutral 4" xfId="183"/>
    <cellStyle name="Neutral 5" xfId="184"/>
    <cellStyle name="Normal" xfId="0" builtinId="0"/>
    <cellStyle name="Normal 10" xfId="185"/>
    <cellStyle name="Normal 10 2" xfId="186"/>
    <cellStyle name="Normal 10 2 2" xfId="187"/>
    <cellStyle name="Normal 10 3" xfId="188"/>
    <cellStyle name="Normal 11" xfId="189"/>
    <cellStyle name="Normal 11 2" xfId="190"/>
    <cellStyle name="Normal 12" xfId="191"/>
    <cellStyle name="Normal 12 2" xfId="192"/>
    <cellStyle name="Normal 13" xfId="193"/>
    <cellStyle name="Normal 13 2" xfId="194"/>
    <cellStyle name="Normal 14" xfId="195"/>
    <cellStyle name="Normal 14 2" xfId="196"/>
    <cellStyle name="Normal 15" xfId="302"/>
    <cellStyle name="Normal 15 2" xfId="306"/>
    <cellStyle name="Normal 2" xfId="1"/>
    <cellStyle name="Normal 2 2" xfId="197"/>
    <cellStyle name="Normal 2 3" xfId="198"/>
    <cellStyle name="Normal 3" xfId="2"/>
    <cellStyle name="Normal 3 2" xfId="199"/>
    <cellStyle name="Normal 3 3" xfId="200"/>
    <cellStyle name="Normal 3 4" xfId="201"/>
    <cellStyle name="Normal 3 5" xfId="202"/>
    <cellStyle name="Normal 3 6" xfId="203"/>
    <cellStyle name="Normal 3 7" xfId="204"/>
    <cellStyle name="Normal 3 8" xfId="205"/>
    <cellStyle name="Normal 4" xfId="206"/>
    <cellStyle name="Normal 5" xfId="207"/>
    <cellStyle name="Normal 6" xfId="208"/>
    <cellStyle name="Normal 7" xfId="209"/>
    <cellStyle name="Normal 8" xfId="210"/>
    <cellStyle name="Normal 9" xfId="211"/>
    <cellStyle name="Normal 9 2" xfId="212"/>
    <cellStyle name="Normale_fbea54" xfId="213"/>
    <cellStyle name="Notas 2" xfId="214"/>
    <cellStyle name="Notas 3" xfId="215"/>
    <cellStyle name="Notas 4" xfId="216"/>
    <cellStyle name="Notas 5" xfId="217"/>
    <cellStyle name="Note" xfId="218"/>
    <cellStyle name="Output" xfId="219"/>
    <cellStyle name="Porcentaje" xfId="300" builtinId="5"/>
    <cellStyle name="Porcentaje 2" xfId="304"/>
    <cellStyle name="Porcentaje 3" xfId="305"/>
    <cellStyle name="Porcentual 2" xfId="220"/>
    <cellStyle name="Porcentual 2 2" xfId="221"/>
    <cellStyle name="Porcentual 2 3" xfId="222"/>
    <cellStyle name="Porcentual 2 4" xfId="223"/>
    <cellStyle name="Porcentual 2 5" xfId="224"/>
    <cellStyle name="Salida 2" xfId="225"/>
    <cellStyle name="Salida 3" xfId="226"/>
    <cellStyle name="Salida 4" xfId="227"/>
    <cellStyle name="Salida 5" xfId="228"/>
    <cellStyle name="Texto de advertencia 2" xfId="229"/>
    <cellStyle name="Texto de advertencia 3" xfId="230"/>
    <cellStyle name="Texto de advertencia 4" xfId="231"/>
    <cellStyle name="Texto de advertencia 5" xfId="232"/>
    <cellStyle name="Texto explicativo 2" xfId="233"/>
    <cellStyle name="Texto explicativo 3" xfId="234"/>
    <cellStyle name="Texto explicativo 4" xfId="235"/>
    <cellStyle name="Texto explicativo 5" xfId="236"/>
    <cellStyle name="Tit. tabla" xfId="237"/>
    <cellStyle name="Title" xfId="238"/>
    <cellStyle name="TITULO 1" xfId="239"/>
    <cellStyle name="Título 1 2" xfId="240"/>
    <cellStyle name="Título 1 3" xfId="241"/>
    <cellStyle name="Título 1 4" xfId="242"/>
    <cellStyle name="Título 1 5" xfId="243"/>
    <cellStyle name="TITULO 2" xfId="244"/>
    <cellStyle name="Título 2 2" xfId="245"/>
    <cellStyle name="Título 2 3" xfId="246"/>
    <cellStyle name="Título 2 4" xfId="247"/>
    <cellStyle name="Título 2 5" xfId="248"/>
    <cellStyle name="TITULO 3" xfId="249"/>
    <cellStyle name="Título 3 2" xfId="250"/>
    <cellStyle name="Título 3 3" xfId="251"/>
    <cellStyle name="Título 3 4" xfId="252"/>
    <cellStyle name="Título 3 5" xfId="253"/>
    <cellStyle name="Título 4" xfId="254"/>
    <cellStyle name="Título 5" xfId="255"/>
    <cellStyle name="Título 6" xfId="256"/>
    <cellStyle name="Título 7" xfId="257"/>
    <cellStyle name="Total 2" xfId="258"/>
    <cellStyle name="Total 3" xfId="259"/>
    <cellStyle name="Total 4" xfId="260"/>
    <cellStyle name="Total 5" xfId="261"/>
    <cellStyle name="Viñeta" xfId="262"/>
    <cellStyle name="Warning Text" xfId="263"/>
  </cellStyles>
  <dxfs count="0"/>
  <tableStyles count="0" defaultTableStyle="TableStyleMedium9" defaultPivotStyle="PivotStyleLight16"/>
  <colors>
    <mruColors>
      <color rgb="FFF6F8D8"/>
      <color rgb="FFF1F2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0</xdr:col>
      <xdr:colOff>1508486</xdr:colOff>
      <xdr:row>2</xdr:row>
      <xdr:rowOff>362200</xdr:rowOff>
    </xdr:to>
    <xdr:pic>
      <xdr:nvPicPr>
        <xdr:cNvPr id="3" name="ABB29958-4070-436B-AE1D-35B6C3989238" descr="4847FDFF-606B-4C6D-B66E-5708136DD07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"/>
          <a:ext cx="1508486" cy="54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ERTAS/PEREIRA/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uu/Documents/09-11-16/SE/usr/excel/COTIZACIONES/MIAMI/ELECONWIRE/Amir/Catalogo/MV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uu/Documents/09-11-16/SE/Documents%20and%20Settings/crendon.HMV/Local%20Settings/Temporary%20Internet%20Files/OLK3/85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uu/Documents/09-11-16/SE/Trab/personal/Lista%20de%20precios%20para%20gabinetes%20de%20control%20y%20protecci&#243;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ansa01\red-datos\Area1\Proyectos\PROANSA\Ofertas%20A&#241;o%202002\Ofertas%20Ecuador\OF%20059%2001%20Cruce%20Rio%20Napo%20ECUADOR\PU%20Nov%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uu/Documents/09-11-16/SE/usr/excel/COTIZACIONES/MIAMI/ELECONWIRE/CATALOGO/BAJA%20TENSION/B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uu/Documents/09-11-16/SE/Trab/PROP/47L8%20Siemens%20FCS%20Mexico/47L800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"/>
      <sheetName val="C"/>
      <sheetName val="E"/>
      <sheetName val="D"/>
      <sheetName val="LT-ME"/>
      <sheetName val="LT-OC(Huall-Sihu)"/>
      <sheetName val="LT-OC(Sihuas-Tayab)"/>
      <sheetName val="SE-ME Huallanca"/>
      <sheetName val="OC-SE Huallanca"/>
      <sheetName val="SE-ME Tayabamba"/>
      <sheetName val="SE-OC Tayabamba"/>
      <sheetName val="Telecomunicaciones-ME"/>
      <sheetName val="base-datos"/>
      <sheetName val="W-torres"/>
      <sheetName val="Hoja1"/>
      <sheetName val="Hoja2"/>
      <sheetName val="A"/>
      <sheetName val="LT-OC"/>
      <sheetName val="Santuario-OC"/>
      <sheetName val="Santuario-ME"/>
      <sheetName val="Chilina-OC"/>
      <sheetName val="Chilina-ME"/>
      <sheetName val="Resumen General"/>
      <sheetName val="F"/>
      <sheetName val="H"/>
      <sheetName val="FLUJO"/>
      <sheetName val="$ UN. COMERC."/>
      <sheetName val="Montaje Presentacion $Col "/>
      <sheetName val="Montaje Presentacion $Col (3)"/>
      <sheetName val="Equipo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V"/>
      <sheetName val="M5.35"/>
      <sheetName val="M46.69"/>
      <sheetName val="M6.30 mm2"/>
      <sheetName val="TPR5.35"/>
      <sheetName val="TLX5.35"/>
      <sheetName val="M5.35NC"/>
      <sheetName val="TK5.46"/>
      <sheetName val="CG"/>
      <sheetName val="Esp_AWG"/>
      <sheetName val="Dibujos"/>
      <sheetName val="T_Cu_ASTM"/>
      <sheetName val="D_AWG"/>
      <sheetName val="T_5_69"/>
      <sheetName val="T_XLPE-TK_acsr"/>
      <sheetName val="T_XLPE-TK_Cu"/>
      <sheetName val="D_mm2"/>
      <sheetName val="T_mm2"/>
      <sheetName val="Hoja1"/>
      <sheetName val="T_mm2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T8">
            <v>1</v>
          </cell>
          <cell r="U8">
            <v>8</v>
          </cell>
          <cell r="V8" t="e">
            <v>#VALUE!</v>
          </cell>
          <cell r="W8">
            <v>24</v>
          </cell>
          <cell r="X8">
            <v>0.51100000000000001</v>
          </cell>
          <cell r="Y8">
            <v>6</v>
          </cell>
          <cell r="Z8">
            <v>16</v>
          </cell>
          <cell r="AA8">
            <v>1.2909999999999999</v>
          </cell>
          <cell r="AE8">
            <v>6</v>
          </cell>
          <cell r="AF8">
            <v>16</v>
          </cell>
          <cell r="AG8">
            <v>1.2909999999999999</v>
          </cell>
          <cell r="AH8">
            <v>6</v>
          </cell>
          <cell r="AI8">
            <v>16</v>
          </cell>
          <cell r="AJ8">
            <v>1.2909999999999999</v>
          </cell>
        </row>
        <row r="9">
          <cell r="T9">
            <v>2</v>
          </cell>
          <cell r="U9">
            <v>7</v>
          </cell>
          <cell r="V9" t="e">
            <v>#VALUE!</v>
          </cell>
          <cell r="W9">
            <v>24</v>
          </cell>
          <cell r="X9">
            <v>0.51100000000000001</v>
          </cell>
          <cell r="Y9">
            <v>8</v>
          </cell>
          <cell r="Z9">
            <v>16</v>
          </cell>
          <cell r="AA9">
            <v>1.2909999999999999</v>
          </cell>
          <cell r="AE9">
            <v>6</v>
          </cell>
          <cell r="AF9">
            <v>16</v>
          </cell>
          <cell r="AG9">
            <v>1.2909999999999999</v>
          </cell>
          <cell r="AH9">
            <v>6</v>
          </cell>
          <cell r="AI9">
            <v>16</v>
          </cell>
          <cell r="AJ9">
            <v>1.2909999999999999</v>
          </cell>
        </row>
        <row r="10">
          <cell r="T10">
            <v>3</v>
          </cell>
          <cell r="U10">
            <v>6</v>
          </cell>
          <cell r="V10" t="e">
            <v>#VALUE!</v>
          </cell>
          <cell r="W10">
            <v>24</v>
          </cell>
          <cell r="X10">
            <v>0.51100000000000001</v>
          </cell>
          <cell r="Y10">
            <v>10</v>
          </cell>
          <cell r="Z10">
            <v>16</v>
          </cell>
          <cell r="AA10">
            <v>1.2909999999999999</v>
          </cell>
          <cell r="AE10">
            <v>6</v>
          </cell>
          <cell r="AF10">
            <v>16</v>
          </cell>
          <cell r="AG10">
            <v>1.2909999999999999</v>
          </cell>
          <cell r="AH10">
            <v>6</v>
          </cell>
          <cell r="AI10">
            <v>16</v>
          </cell>
          <cell r="AJ10">
            <v>1.2909999999999999</v>
          </cell>
        </row>
        <row r="11">
          <cell r="T11">
            <v>4</v>
          </cell>
          <cell r="U11">
            <v>5</v>
          </cell>
          <cell r="V11" t="e">
            <v>#VALUE!</v>
          </cell>
          <cell r="W11">
            <v>24</v>
          </cell>
          <cell r="X11">
            <v>0.51100000000000001</v>
          </cell>
          <cell r="Y11">
            <v>13</v>
          </cell>
          <cell r="Z11">
            <v>16</v>
          </cell>
          <cell r="AA11">
            <v>1.2909999999999999</v>
          </cell>
          <cell r="AE11">
            <v>6</v>
          </cell>
          <cell r="AF11">
            <v>16</v>
          </cell>
          <cell r="AG11">
            <v>1.2909999999999999</v>
          </cell>
          <cell r="AH11">
            <v>6</v>
          </cell>
          <cell r="AI11">
            <v>16</v>
          </cell>
          <cell r="AJ11">
            <v>1.2909999999999999</v>
          </cell>
        </row>
        <row r="12">
          <cell r="T12">
            <v>5</v>
          </cell>
          <cell r="U12">
            <v>4</v>
          </cell>
          <cell r="V12" t="e">
            <v>#VALUE!</v>
          </cell>
          <cell r="W12">
            <v>24</v>
          </cell>
          <cell r="X12">
            <v>0.51100000000000001</v>
          </cell>
          <cell r="Y12">
            <v>16</v>
          </cell>
          <cell r="Z12">
            <v>16</v>
          </cell>
          <cell r="AA12">
            <v>1.2909999999999999</v>
          </cell>
          <cell r="AB12">
            <v>10</v>
          </cell>
          <cell r="AC12">
            <v>16</v>
          </cell>
          <cell r="AD12">
            <v>1.2909999999999999</v>
          </cell>
          <cell r="AE12">
            <v>6</v>
          </cell>
          <cell r="AF12">
            <v>16</v>
          </cell>
          <cell r="AG12">
            <v>1.2909999999999999</v>
          </cell>
          <cell r="AH12">
            <v>6</v>
          </cell>
          <cell r="AI12">
            <v>16</v>
          </cell>
          <cell r="AJ12">
            <v>1.2909999999999999</v>
          </cell>
        </row>
        <row r="13">
          <cell r="T13">
            <v>6</v>
          </cell>
          <cell r="U13">
            <v>3</v>
          </cell>
          <cell r="V13" t="e">
            <v>#VALUE!</v>
          </cell>
          <cell r="W13">
            <v>24</v>
          </cell>
          <cell r="X13">
            <v>0.51100000000000001</v>
          </cell>
          <cell r="Y13">
            <v>20</v>
          </cell>
          <cell r="Z13">
            <v>16</v>
          </cell>
          <cell r="AA13">
            <v>1.2909999999999999</v>
          </cell>
          <cell r="AB13">
            <v>13</v>
          </cell>
          <cell r="AC13">
            <v>16</v>
          </cell>
          <cell r="AD13">
            <v>1.2909999999999999</v>
          </cell>
          <cell r="AE13">
            <v>7</v>
          </cell>
          <cell r="AF13">
            <v>16</v>
          </cell>
          <cell r="AG13">
            <v>1.2909999999999999</v>
          </cell>
          <cell r="AH13">
            <v>6</v>
          </cell>
          <cell r="AI13">
            <v>16</v>
          </cell>
          <cell r="AJ13">
            <v>1.2909999999999999</v>
          </cell>
        </row>
        <row r="14">
          <cell r="T14">
            <v>7</v>
          </cell>
          <cell r="U14">
            <v>2</v>
          </cell>
          <cell r="V14">
            <v>11</v>
          </cell>
          <cell r="W14">
            <v>24</v>
          </cell>
          <cell r="X14">
            <v>0.51100000000000001</v>
          </cell>
          <cell r="Y14">
            <v>26</v>
          </cell>
          <cell r="Z14">
            <v>16</v>
          </cell>
          <cell r="AA14">
            <v>1.2909999999999999</v>
          </cell>
          <cell r="AB14">
            <v>16</v>
          </cell>
          <cell r="AC14">
            <v>16</v>
          </cell>
          <cell r="AD14">
            <v>1.2909999999999999</v>
          </cell>
          <cell r="AE14">
            <v>9</v>
          </cell>
          <cell r="AF14">
            <v>16</v>
          </cell>
          <cell r="AG14">
            <v>1.2909999999999999</v>
          </cell>
          <cell r="AH14">
            <v>6</v>
          </cell>
          <cell r="AI14">
            <v>16</v>
          </cell>
          <cell r="AJ14">
            <v>1.2909999999999999</v>
          </cell>
        </row>
        <row r="15">
          <cell r="T15">
            <v>8</v>
          </cell>
          <cell r="U15">
            <v>1</v>
          </cell>
          <cell r="V15">
            <v>11</v>
          </cell>
          <cell r="W15">
            <v>24</v>
          </cell>
          <cell r="X15">
            <v>0.51100000000000001</v>
          </cell>
          <cell r="Y15">
            <v>20</v>
          </cell>
          <cell r="Z15">
            <v>14</v>
          </cell>
          <cell r="AA15">
            <v>1.629</v>
          </cell>
          <cell r="AB15">
            <v>20</v>
          </cell>
          <cell r="AC15">
            <v>16</v>
          </cell>
          <cell r="AD15">
            <v>1.2909999999999999</v>
          </cell>
          <cell r="AE15">
            <v>11</v>
          </cell>
          <cell r="AF15">
            <v>16</v>
          </cell>
          <cell r="AG15">
            <v>1.2909999999999999</v>
          </cell>
          <cell r="AH15">
            <v>7</v>
          </cell>
          <cell r="AI15">
            <v>16</v>
          </cell>
          <cell r="AJ15">
            <v>1.2909999999999999</v>
          </cell>
        </row>
        <row r="16">
          <cell r="T16">
            <v>9</v>
          </cell>
          <cell r="U16" t="str">
            <v>1/0</v>
          </cell>
          <cell r="V16">
            <v>12</v>
          </cell>
          <cell r="W16">
            <v>24</v>
          </cell>
          <cell r="X16">
            <v>0.51100000000000001</v>
          </cell>
          <cell r="Y16">
            <v>25</v>
          </cell>
          <cell r="Z16">
            <v>14</v>
          </cell>
          <cell r="AA16">
            <v>1.629</v>
          </cell>
          <cell r="AB16">
            <v>26</v>
          </cell>
          <cell r="AC16">
            <v>16</v>
          </cell>
          <cell r="AD16">
            <v>1.2909999999999999</v>
          </cell>
          <cell r="AE16">
            <v>14</v>
          </cell>
          <cell r="AF16">
            <v>16</v>
          </cell>
          <cell r="AG16">
            <v>1.2909999999999999</v>
          </cell>
          <cell r="AH16">
            <v>9</v>
          </cell>
          <cell r="AI16">
            <v>16</v>
          </cell>
          <cell r="AJ16">
            <v>1.2909999999999999</v>
          </cell>
        </row>
        <row r="17">
          <cell r="T17">
            <v>10</v>
          </cell>
          <cell r="U17" t="str">
            <v>2/0</v>
          </cell>
          <cell r="V17">
            <v>12</v>
          </cell>
          <cell r="W17">
            <v>24</v>
          </cell>
          <cell r="X17">
            <v>0.51100000000000001</v>
          </cell>
          <cell r="Y17">
            <v>32</v>
          </cell>
          <cell r="Z17">
            <v>14</v>
          </cell>
          <cell r="AA17">
            <v>1.629</v>
          </cell>
          <cell r="AB17">
            <v>20</v>
          </cell>
          <cell r="AC17">
            <v>14</v>
          </cell>
          <cell r="AD17">
            <v>1.629</v>
          </cell>
          <cell r="AE17">
            <v>18</v>
          </cell>
          <cell r="AF17">
            <v>16</v>
          </cell>
          <cell r="AG17">
            <v>1.2909999999999999</v>
          </cell>
          <cell r="AH17">
            <v>11</v>
          </cell>
          <cell r="AI17">
            <v>16</v>
          </cell>
          <cell r="AJ17">
            <v>1.2909999999999999</v>
          </cell>
        </row>
        <row r="18">
          <cell r="T18">
            <v>11</v>
          </cell>
          <cell r="U18" t="str">
            <v>3/0</v>
          </cell>
          <cell r="V18">
            <v>13</v>
          </cell>
          <cell r="W18">
            <v>24</v>
          </cell>
          <cell r="X18">
            <v>0.51100000000000001</v>
          </cell>
          <cell r="Y18">
            <v>25</v>
          </cell>
          <cell r="Z18">
            <v>12</v>
          </cell>
          <cell r="AA18">
            <v>2.052</v>
          </cell>
          <cell r="AB18">
            <v>25</v>
          </cell>
          <cell r="AC18">
            <v>14</v>
          </cell>
          <cell r="AD18">
            <v>1.629</v>
          </cell>
          <cell r="AE18">
            <v>22</v>
          </cell>
          <cell r="AF18">
            <v>16</v>
          </cell>
          <cell r="AG18">
            <v>1.2909999999999999</v>
          </cell>
          <cell r="AH18">
            <v>14</v>
          </cell>
          <cell r="AI18">
            <v>16</v>
          </cell>
          <cell r="AJ18">
            <v>1.2909999999999999</v>
          </cell>
        </row>
        <row r="19">
          <cell r="T19">
            <v>12</v>
          </cell>
          <cell r="U19" t="str">
            <v>4/0</v>
          </cell>
          <cell r="V19">
            <v>14</v>
          </cell>
          <cell r="W19">
            <v>24</v>
          </cell>
          <cell r="X19">
            <v>0.51100000000000001</v>
          </cell>
          <cell r="Y19">
            <v>32</v>
          </cell>
          <cell r="Z19">
            <v>12</v>
          </cell>
          <cell r="AA19">
            <v>2.052</v>
          </cell>
          <cell r="AB19">
            <v>32</v>
          </cell>
          <cell r="AC19">
            <v>14</v>
          </cell>
          <cell r="AD19">
            <v>1.629</v>
          </cell>
          <cell r="AE19">
            <v>28</v>
          </cell>
          <cell r="AF19">
            <v>16</v>
          </cell>
          <cell r="AG19">
            <v>1.2909999999999999</v>
          </cell>
          <cell r="AH19">
            <v>17</v>
          </cell>
          <cell r="AI19">
            <v>16</v>
          </cell>
          <cell r="AJ19">
            <v>1.2909999999999999</v>
          </cell>
        </row>
        <row r="20">
          <cell r="T20">
            <v>13</v>
          </cell>
          <cell r="U20">
            <v>250</v>
          </cell>
          <cell r="V20">
            <v>14</v>
          </cell>
          <cell r="W20">
            <v>24</v>
          </cell>
          <cell r="X20">
            <v>0.51100000000000001</v>
          </cell>
          <cell r="Y20">
            <v>38</v>
          </cell>
          <cell r="Z20">
            <v>12</v>
          </cell>
          <cell r="AA20">
            <v>2.052</v>
          </cell>
          <cell r="AB20">
            <v>25</v>
          </cell>
          <cell r="AC20">
            <v>12</v>
          </cell>
          <cell r="AD20">
            <v>2.052</v>
          </cell>
          <cell r="AE20">
            <v>21</v>
          </cell>
          <cell r="AF20">
            <v>14</v>
          </cell>
          <cell r="AG20">
            <v>1.629</v>
          </cell>
          <cell r="AH20">
            <v>20</v>
          </cell>
          <cell r="AI20">
            <v>16</v>
          </cell>
          <cell r="AJ20">
            <v>1.2909999999999999</v>
          </cell>
        </row>
        <row r="21">
          <cell r="T21">
            <v>14</v>
          </cell>
          <cell r="U21">
            <v>300</v>
          </cell>
          <cell r="V21">
            <v>15</v>
          </cell>
          <cell r="W21">
            <v>24</v>
          </cell>
          <cell r="X21">
            <v>0.51100000000000001</v>
          </cell>
          <cell r="Y21">
            <v>28</v>
          </cell>
          <cell r="Z21">
            <v>10</v>
          </cell>
          <cell r="AA21">
            <v>2.5880000000000001</v>
          </cell>
          <cell r="AB21">
            <v>29</v>
          </cell>
          <cell r="AC21">
            <v>12</v>
          </cell>
          <cell r="AD21">
            <v>2.052</v>
          </cell>
          <cell r="AE21">
            <v>25</v>
          </cell>
          <cell r="AF21">
            <v>14</v>
          </cell>
          <cell r="AG21">
            <v>1.629</v>
          </cell>
          <cell r="AH21">
            <v>24</v>
          </cell>
          <cell r="AI21">
            <v>16</v>
          </cell>
          <cell r="AJ21">
            <v>1.2909999999999999</v>
          </cell>
        </row>
        <row r="22">
          <cell r="T22">
            <v>15</v>
          </cell>
          <cell r="U22">
            <v>350</v>
          </cell>
          <cell r="V22">
            <v>16</v>
          </cell>
          <cell r="W22">
            <v>24</v>
          </cell>
          <cell r="X22">
            <v>0.51100000000000001</v>
          </cell>
          <cell r="Y22">
            <v>33</v>
          </cell>
          <cell r="Z22">
            <v>10</v>
          </cell>
          <cell r="AA22">
            <v>2.5880000000000001</v>
          </cell>
          <cell r="AB22">
            <v>32</v>
          </cell>
          <cell r="AC22">
            <v>12</v>
          </cell>
          <cell r="AD22">
            <v>2.052</v>
          </cell>
          <cell r="AE22">
            <v>29</v>
          </cell>
          <cell r="AF22">
            <v>14</v>
          </cell>
          <cell r="AG22">
            <v>1.629</v>
          </cell>
          <cell r="AH22">
            <v>28</v>
          </cell>
          <cell r="AI22">
            <v>16</v>
          </cell>
          <cell r="AJ22">
            <v>1.2909999999999999</v>
          </cell>
        </row>
        <row r="23">
          <cell r="T23">
            <v>16</v>
          </cell>
          <cell r="U23">
            <v>400</v>
          </cell>
          <cell r="V23">
            <v>16</v>
          </cell>
          <cell r="W23">
            <v>24</v>
          </cell>
          <cell r="X23">
            <v>0.51100000000000001</v>
          </cell>
          <cell r="Y23">
            <v>38</v>
          </cell>
          <cell r="Z23">
            <v>10</v>
          </cell>
          <cell r="AA23">
            <v>2.5880000000000001</v>
          </cell>
          <cell r="AE23">
            <v>33</v>
          </cell>
          <cell r="AF23">
            <v>14</v>
          </cell>
          <cell r="AG23">
            <v>1.629</v>
          </cell>
          <cell r="AH23">
            <v>32</v>
          </cell>
          <cell r="AI23">
            <v>16</v>
          </cell>
          <cell r="AJ23">
            <v>1.2909999999999999</v>
          </cell>
        </row>
        <row r="24">
          <cell r="T24">
            <v>17</v>
          </cell>
          <cell r="U24">
            <v>450</v>
          </cell>
          <cell r="V24">
            <v>17</v>
          </cell>
          <cell r="W24">
            <v>24</v>
          </cell>
          <cell r="X24">
            <v>0.51100000000000001</v>
          </cell>
          <cell r="Y24">
            <v>34</v>
          </cell>
          <cell r="Z24">
            <v>9</v>
          </cell>
          <cell r="AA24">
            <v>2.9060000000000001</v>
          </cell>
          <cell r="AE24">
            <v>37</v>
          </cell>
          <cell r="AF24">
            <v>14</v>
          </cell>
          <cell r="AG24">
            <v>1.629</v>
          </cell>
          <cell r="AH24">
            <v>36</v>
          </cell>
          <cell r="AI24">
            <v>16</v>
          </cell>
          <cell r="AJ24">
            <v>1.2909999999999999</v>
          </cell>
        </row>
        <row r="25">
          <cell r="T25">
            <v>18</v>
          </cell>
          <cell r="U25">
            <v>500</v>
          </cell>
          <cell r="V25">
            <v>17</v>
          </cell>
          <cell r="W25">
            <v>24</v>
          </cell>
          <cell r="X25">
            <v>0.51100000000000001</v>
          </cell>
          <cell r="Y25">
            <v>38</v>
          </cell>
          <cell r="Z25">
            <v>9</v>
          </cell>
          <cell r="AA25">
            <v>2.9060000000000001</v>
          </cell>
          <cell r="AE25">
            <v>26</v>
          </cell>
          <cell r="AF25">
            <v>12</v>
          </cell>
          <cell r="AG25">
            <v>2.052</v>
          </cell>
          <cell r="AH25">
            <v>25</v>
          </cell>
          <cell r="AI25">
            <v>14</v>
          </cell>
          <cell r="AJ25">
            <v>1.629</v>
          </cell>
        </row>
        <row r="26">
          <cell r="T26">
            <v>19</v>
          </cell>
          <cell r="U26">
            <v>550</v>
          </cell>
          <cell r="V26">
            <v>18</v>
          </cell>
          <cell r="W26">
            <v>24</v>
          </cell>
          <cell r="X26">
            <v>0.51100000000000001</v>
          </cell>
          <cell r="AE26">
            <v>29</v>
          </cell>
          <cell r="AF26">
            <v>12</v>
          </cell>
          <cell r="AG26">
            <v>2.052</v>
          </cell>
          <cell r="AH26">
            <v>28</v>
          </cell>
          <cell r="AI26">
            <v>14</v>
          </cell>
          <cell r="AJ26">
            <v>1.629</v>
          </cell>
        </row>
        <row r="27">
          <cell r="T27">
            <v>20</v>
          </cell>
          <cell r="U27">
            <v>600</v>
          </cell>
          <cell r="V27">
            <v>18</v>
          </cell>
          <cell r="W27">
            <v>24</v>
          </cell>
          <cell r="X27">
            <v>0.51100000000000001</v>
          </cell>
          <cell r="AE27">
            <v>31</v>
          </cell>
          <cell r="AF27">
            <v>12</v>
          </cell>
          <cell r="AG27">
            <v>2.052</v>
          </cell>
          <cell r="AH27">
            <v>30</v>
          </cell>
          <cell r="AI27">
            <v>14</v>
          </cell>
          <cell r="AJ27">
            <v>1.629</v>
          </cell>
        </row>
        <row r="28">
          <cell r="T28">
            <v>21</v>
          </cell>
          <cell r="U28">
            <v>650</v>
          </cell>
          <cell r="V28">
            <v>19</v>
          </cell>
          <cell r="W28">
            <v>24</v>
          </cell>
          <cell r="X28">
            <v>0.51100000000000001</v>
          </cell>
          <cell r="AE28">
            <v>34</v>
          </cell>
          <cell r="AF28">
            <v>12</v>
          </cell>
          <cell r="AG28">
            <v>2.052</v>
          </cell>
          <cell r="AH28">
            <v>33</v>
          </cell>
          <cell r="AI28">
            <v>14</v>
          </cell>
          <cell r="AJ28">
            <v>1.629</v>
          </cell>
        </row>
        <row r="29">
          <cell r="T29">
            <v>22</v>
          </cell>
          <cell r="U29">
            <v>700</v>
          </cell>
          <cell r="V29">
            <v>19</v>
          </cell>
          <cell r="W29">
            <v>24</v>
          </cell>
          <cell r="X29">
            <v>0.51100000000000001</v>
          </cell>
          <cell r="AE29">
            <v>36</v>
          </cell>
          <cell r="AF29">
            <v>12</v>
          </cell>
          <cell r="AG29">
            <v>2.052</v>
          </cell>
          <cell r="AH29">
            <v>35</v>
          </cell>
          <cell r="AI29">
            <v>14</v>
          </cell>
          <cell r="AJ29">
            <v>1.629</v>
          </cell>
        </row>
        <row r="30">
          <cell r="T30">
            <v>23</v>
          </cell>
          <cell r="U30">
            <v>750</v>
          </cell>
          <cell r="V30">
            <v>19</v>
          </cell>
          <cell r="W30">
            <v>24</v>
          </cell>
          <cell r="X30">
            <v>0.51100000000000001</v>
          </cell>
          <cell r="AE30">
            <v>25</v>
          </cell>
          <cell r="AF30">
            <v>10</v>
          </cell>
          <cell r="AG30">
            <v>2.5880000000000001</v>
          </cell>
          <cell r="AH30">
            <v>24</v>
          </cell>
          <cell r="AI30">
            <v>12</v>
          </cell>
          <cell r="AJ30">
            <v>2.052</v>
          </cell>
        </row>
        <row r="31">
          <cell r="T31">
            <v>24</v>
          </cell>
          <cell r="U31">
            <v>800</v>
          </cell>
          <cell r="V31">
            <v>20</v>
          </cell>
          <cell r="W31">
            <v>24</v>
          </cell>
          <cell r="X31">
            <v>0.51100000000000001</v>
          </cell>
          <cell r="AE31">
            <v>26</v>
          </cell>
          <cell r="AF31">
            <v>10</v>
          </cell>
          <cell r="AG31">
            <v>2.5880000000000001</v>
          </cell>
          <cell r="AH31">
            <v>26</v>
          </cell>
          <cell r="AI31">
            <v>12</v>
          </cell>
          <cell r="AJ31">
            <v>2.052</v>
          </cell>
        </row>
        <row r="32">
          <cell r="T32">
            <v>25</v>
          </cell>
          <cell r="U32">
            <v>900</v>
          </cell>
          <cell r="V32">
            <v>21</v>
          </cell>
          <cell r="W32">
            <v>24</v>
          </cell>
          <cell r="X32">
            <v>0.51100000000000001</v>
          </cell>
          <cell r="AE32">
            <v>29</v>
          </cell>
          <cell r="AF32">
            <v>10</v>
          </cell>
          <cell r="AG32">
            <v>2.5880000000000001</v>
          </cell>
          <cell r="AH32">
            <v>29</v>
          </cell>
          <cell r="AI32">
            <v>12</v>
          </cell>
          <cell r="AJ32">
            <v>2.052</v>
          </cell>
        </row>
        <row r="33">
          <cell r="T33">
            <v>26</v>
          </cell>
          <cell r="U33">
            <v>1000</v>
          </cell>
          <cell r="V33">
            <v>21</v>
          </cell>
          <cell r="W33">
            <v>24</v>
          </cell>
          <cell r="X33">
            <v>0.51100000000000001</v>
          </cell>
          <cell r="AE33">
            <v>32</v>
          </cell>
          <cell r="AF33">
            <v>10</v>
          </cell>
          <cell r="AG33">
            <v>2.5880000000000001</v>
          </cell>
          <cell r="AH33">
            <v>31</v>
          </cell>
          <cell r="AI33">
            <v>12</v>
          </cell>
          <cell r="AJ33">
            <v>2.052</v>
          </cell>
        </row>
      </sheetData>
      <sheetData sheetId="12" refreshError="1">
        <row r="8">
          <cell r="I8" t="str">
            <v/>
          </cell>
        </row>
        <row r="22">
          <cell r="E22">
            <v>60</v>
          </cell>
        </row>
        <row r="25">
          <cell r="C25">
            <v>2</v>
          </cell>
          <cell r="P25">
            <v>1</v>
          </cell>
        </row>
        <row r="26">
          <cell r="N26">
            <v>1.1299999999999999</v>
          </cell>
        </row>
        <row r="27">
          <cell r="N27">
            <v>1.18</v>
          </cell>
        </row>
        <row r="29">
          <cell r="D29">
            <v>2.7050000000000001</v>
          </cell>
          <cell r="G29">
            <v>28.172000000000001</v>
          </cell>
        </row>
        <row r="35">
          <cell r="O35">
            <v>0.92</v>
          </cell>
          <cell r="P35">
            <v>2.2999999999999998</v>
          </cell>
        </row>
        <row r="36">
          <cell r="S36" t="str">
            <v>-</v>
          </cell>
        </row>
        <row r="37">
          <cell r="V37">
            <v>1</v>
          </cell>
        </row>
        <row r="40">
          <cell r="H40">
            <v>7</v>
          </cell>
        </row>
        <row r="47">
          <cell r="AA47">
            <v>0</v>
          </cell>
        </row>
        <row r="51">
          <cell r="D51">
            <v>7</v>
          </cell>
          <cell r="E51">
            <v>0.72599999999999998</v>
          </cell>
        </row>
        <row r="52">
          <cell r="D52">
            <v>19</v>
          </cell>
          <cell r="E52">
            <v>0.75800000000000001</v>
          </cell>
        </row>
        <row r="53">
          <cell r="D53">
            <v>37</v>
          </cell>
          <cell r="E53">
            <v>0.76800000000000002</v>
          </cell>
        </row>
        <row r="54">
          <cell r="D54">
            <v>61</v>
          </cell>
          <cell r="E54">
            <v>0.77200000000000002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Ejecutivo"/>
      <sheetName val="Resumen_Real"/>
      <sheetName val="TablasDinamicas"/>
      <sheetName val="HorasDetalladas"/>
      <sheetName val="46W9"/>
      <sheetName val="46W9_Hoja1"/>
      <sheetName val="46W9_Cuadro de costos"/>
      <sheetName val="46W9_Bases"/>
      <sheetName val="46W9_ASPECTOS ELECTRICOS"/>
      <sheetName val="46W9_OBRAS CIVILES"/>
      <sheetName val="46W9_Costo directos"/>
      <sheetName val="46W9_Resumen Costos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Gabinetes agrup. CT's y PT's"/>
      <sheetName val="Gabinetes ctrol, prot. y med. "/>
      <sheetName val="Formulario de  precios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"/>
      <sheetName val="E"/>
      <sheetName val="Formulario N° 3"/>
      <sheetName val="Suministro"/>
      <sheetName val="Diseño OC y ME"/>
      <sheetName val="Hoja1"/>
      <sheetName val="F Colomb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_BT"/>
      <sheetName val="P_XHHW"/>
      <sheetName val="XHHW-2"/>
      <sheetName val="P_RHW-2"/>
      <sheetName val="RHW-2 0.6"/>
      <sheetName val="RHW-2 2"/>
      <sheetName val="P_USE-2"/>
      <sheetName val="USE-2"/>
      <sheetName val="P_TTU"/>
      <sheetName val="TTU 0.6"/>
      <sheetName val="TTU 2"/>
      <sheetName val="POTENCIA"/>
      <sheetName val="PVC-PVC"/>
      <sheetName val="PVC-PVC PC"/>
      <sheetName val="PVC-PVC_AH"/>
      <sheetName val="PVC-PVC_AF"/>
      <sheetName val="PVC-PVC_IL"/>
      <sheetName val="XLPE-PVC"/>
      <sheetName val="XLPE-PVC PC"/>
      <sheetName val="XLPE-PVC_AH"/>
      <sheetName val="XLPE-PVC_IL"/>
      <sheetName val="XLPE-PVC_AF"/>
      <sheetName val="POT mm2"/>
      <sheetName val="P_MLPLX"/>
      <sheetName val="DPLX"/>
      <sheetName val="TPLX"/>
      <sheetName val="QPLX"/>
      <sheetName val="NM GC-SW"/>
      <sheetName val="P_SEU_SER"/>
      <sheetName val="SER"/>
      <sheetName val="P_APE_ARE"/>
      <sheetName val="ARE"/>
      <sheetName val="APE"/>
      <sheetName val="Cab"/>
      <sheetName val="CG"/>
      <sheetName val="AMPACITY"/>
      <sheetName val="FACTORES"/>
      <sheetName val="Esp"/>
      <sheetName val="TPLX UD 600"/>
      <sheetName val="Single UD 600"/>
      <sheetName val="TPLX-Cu"/>
      <sheetName val="SER-AL"/>
      <sheetName val="SE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4">
          <cell r="E4">
            <v>18</v>
          </cell>
          <cell r="F4">
            <v>1.0236873428326527</v>
          </cell>
          <cell r="G4">
            <v>7</v>
          </cell>
          <cell r="H4">
            <v>0.38607999999999998</v>
          </cell>
          <cell r="I4">
            <v>1.1582399999999999</v>
          </cell>
          <cell r="J4">
            <v>1.1234928</v>
          </cell>
          <cell r="K4">
            <v>19</v>
          </cell>
          <cell r="L4">
            <v>0.23367999999999997</v>
          </cell>
          <cell r="M4">
            <v>1.1683999999999999</v>
          </cell>
          <cell r="N4">
            <v>1.1333479999999998</v>
          </cell>
          <cell r="O4">
            <v>19</v>
          </cell>
          <cell r="P4">
            <v>0.254</v>
          </cell>
          <cell r="Q4">
            <v>0.18592800000000001</v>
          </cell>
          <cell r="R4">
            <v>1.133856</v>
          </cell>
          <cell r="S4">
            <v>1.09984032</v>
          </cell>
          <cell r="T4">
            <v>0.82304683373131526</v>
          </cell>
          <cell r="U4">
            <v>16</v>
          </cell>
          <cell r="V4">
            <v>0.254</v>
          </cell>
          <cell r="W4">
            <v>1.22</v>
          </cell>
        </row>
        <row r="5">
          <cell r="E5">
            <v>16</v>
          </cell>
          <cell r="F5">
            <v>1.2908459058322823</v>
          </cell>
          <cell r="G5">
            <v>7</v>
          </cell>
          <cell r="H5">
            <v>0.48767999999999995</v>
          </cell>
          <cell r="I5">
            <v>1.4630399999999999</v>
          </cell>
          <cell r="J5">
            <v>1.4191487999999999</v>
          </cell>
          <cell r="K5">
            <v>19</v>
          </cell>
          <cell r="L5">
            <v>0.29717999999999994</v>
          </cell>
          <cell r="M5">
            <v>1.4858999999999998</v>
          </cell>
          <cell r="N5">
            <v>1.4413229999999997</v>
          </cell>
          <cell r="O5">
            <v>19</v>
          </cell>
          <cell r="P5">
            <v>0.32003999999999999</v>
          </cell>
          <cell r="Q5">
            <v>0.23426928</v>
          </cell>
          <cell r="R5">
            <v>1.4286585599999999</v>
          </cell>
          <cell r="S5">
            <v>1.3857988031999999</v>
          </cell>
          <cell r="T5">
            <v>1.3086957277552644</v>
          </cell>
          <cell r="U5">
            <v>26</v>
          </cell>
          <cell r="V5">
            <v>0.254</v>
          </cell>
          <cell r="W5">
            <v>1.52</v>
          </cell>
        </row>
        <row r="6">
          <cell r="E6">
            <v>14</v>
          </cell>
          <cell r="F6">
            <v>1.6277266337915062</v>
          </cell>
          <cell r="G6">
            <v>7</v>
          </cell>
          <cell r="H6">
            <v>0.61468</v>
          </cell>
          <cell r="I6">
            <v>1.8440400000000001</v>
          </cell>
          <cell r="J6">
            <v>1.7887188000000001</v>
          </cell>
          <cell r="K6">
            <v>19</v>
          </cell>
          <cell r="L6">
            <v>0.37337999999999999</v>
          </cell>
          <cell r="M6">
            <v>1.8669</v>
          </cell>
          <cell r="N6">
            <v>1.8108929999999999</v>
          </cell>
          <cell r="O6">
            <v>19</v>
          </cell>
          <cell r="P6">
            <v>0.40386</v>
          </cell>
          <cell r="Q6">
            <v>0.29562551999999997</v>
          </cell>
          <cell r="R6">
            <v>1.8028310400000001</v>
          </cell>
          <cell r="S6">
            <v>1.7487461088</v>
          </cell>
          <cell r="T6">
            <v>2.0809077170983796</v>
          </cell>
          <cell r="U6">
            <v>41</v>
          </cell>
          <cell r="V6">
            <v>0.254</v>
          </cell>
          <cell r="W6">
            <v>1.98</v>
          </cell>
        </row>
        <row r="7">
          <cell r="E7">
            <v>12</v>
          </cell>
          <cell r="F7">
            <v>2.0525253884939483</v>
          </cell>
          <cell r="G7">
            <v>7</v>
          </cell>
          <cell r="H7">
            <v>0.77469999999999994</v>
          </cell>
          <cell r="I7">
            <v>2.3240999999999996</v>
          </cell>
          <cell r="J7">
            <v>2.2543769999999994</v>
          </cell>
          <cell r="K7">
            <v>19</v>
          </cell>
          <cell r="L7">
            <v>0.46989999999999998</v>
          </cell>
          <cell r="M7">
            <v>2.3494999999999999</v>
          </cell>
          <cell r="N7">
            <v>2.2790149999999998</v>
          </cell>
          <cell r="O7">
            <v>19</v>
          </cell>
          <cell r="P7">
            <v>0.51053999999999999</v>
          </cell>
          <cell r="Q7">
            <v>0.37371527999999998</v>
          </cell>
          <cell r="R7">
            <v>2.2790505599999999</v>
          </cell>
          <cell r="S7">
            <v>2.2106790431999999</v>
          </cell>
          <cell r="T7">
            <v>3.3087728761114783</v>
          </cell>
          <cell r="U7">
            <v>65</v>
          </cell>
          <cell r="V7">
            <v>0.254</v>
          </cell>
          <cell r="W7">
            <v>2.57</v>
          </cell>
        </row>
        <row r="8">
          <cell r="E8">
            <v>10</v>
          </cell>
          <cell r="F8">
            <v>2.5881867280128654</v>
          </cell>
          <cell r="G8">
            <v>7</v>
          </cell>
          <cell r="H8">
            <v>0.97789999999999999</v>
          </cell>
          <cell r="I8">
            <v>2.9337</v>
          </cell>
          <cell r="J8">
            <v>2.8456889999999997</v>
          </cell>
          <cell r="K8">
            <v>19</v>
          </cell>
          <cell r="L8">
            <v>0.59435999999999989</v>
          </cell>
          <cell r="M8">
            <v>2.9717999999999996</v>
          </cell>
          <cell r="N8">
            <v>2.8826459999999994</v>
          </cell>
          <cell r="O8">
            <v>19</v>
          </cell>
          <cell r="P8">
            <v>0.64261999999999997</v>
          </cell>
          <cell r="Q8">
            <v>0.47039784000000001</v>
          </cell>
          <cell r="R8">
            <v>2.8686556799999998</v>
          </cell>
          <cell r="S8">
            <v>2.7825960095999998</v>
          </cell>
          <cell r="T8">
            <v>5.2611549545103795</v>
          </cell>
          <cell r="U8">
            <v>104</v>
          </cell>
          <cell r="V8">
            <v>0.254</v>
          </cell>
          <cell r="W8">
            <v>3.2</v>
          </cell>
        </row>
        <row r="9">
          <cell r="E9">
            <v>8</v>
          </cell>
          <cell r="F9">
            <v>3.2636432058836342</v>
          </cell>
          <cell r="G9">
            <v>7</v>
          </cell>
          <cell r="H9">
            <v>1.23444</v>
          </cell>
          <cell r="I9">
            <v>3.7033199999999997</v>
          </cell>
          <cell r="J9">
            <v>3.5922203999999995</v>
          </cell>
          <cell r="K9">
            <v>19</v>
          </cell>
          <cell r="L9">
            <v>0.74929999999999997</v>
          </cell>
          <cell r="M9">
            <v>3.7464999999999997</v>
          </cell>
          <cell r="N9">
            <v>3.6341049999999995</v>
          </cell>
          <cell r="O9">
            <v>19</v>
          </cell>
          <cell r="P9">
            <v>0.81025999999999998</v>
          </cell>
          <cell r="Q9">
            <v>0.59311031999999997</v>
          </cell>
          <cell r="R9">
            <v>3.6170006399999997</v>
          </cell>
          <cell r="S9">
            <v>3.5084906207999995</v>
          </cell>
          <cell r="T9">
            <v>8.3655640600810273</v>
          </cell>
          <cell r="U9">
            <v>24</v>
          </cell>
          <cell r="V9">
            <v>0.254</v>
          </cell>
          <cell r="W9">
            <v>3.99</v>
          </cell>
          <cell r="X9">
            <v>3.4</v>
          </cell>
        </row>
        <row r="10">
          <cell r="E10">
            <v>6</v>
          </cell>
          <cell r="F10">
            <v>4.1153780985069099</v>
          </cell>
          <cell r="G10">
            <v>7</v>
          </cell>
          <cell r="H10">
            <v>1.5544800000000001</v>
          </cell>
          <cell r="I10">
            <v>4.6634400000000005</v>
          </cell>
          <cell r="J10">
            <v>4.5235368000000005</v>
          </cell>
          <cell r="K10">
            <v>19</v>
          </cell>
          <cell r="L10">
            <v>0.94488000000000005</v>
          </cell>
          <cell r="M10">
            <v>4.7244000000000002</v>
          </cell>
          <cell r="N10">
            <v>4.582668</v>
          </cell>
          <cell r="O10">
            <v>19</v>
          </cell>
          <cell r="P10">
            <v>1.02108</v>
          </cell>
          <cell r="Q10">
            <v>0.74743055999999997</v>
          </cell>
          <cell r="R10">
            <v>4.5581011199999999</v>
          </cell>
          <cell r="S10">
            <v>4.4213580863999997</v>
          </cell>
          <cell r="T10">
            <v>13.301767890969138</v>
          </cell>
          <cell r="U10">
            <v>38</v>
          </cell>
          <cell r="V10">
            <v>0.254</v>
          </cell>
          <cell r="W10">
            <v>5.33</v>
          </cell>
          <cell r="X10">
            <v>4.29</v>
          </cell>
        </row>
        <row r="11">
          <cell r="E11">
            <v>4</v>
          </cell>
          <cell r="F11">
            <v>5.1893959680205972</v>
          </cell>
          <cell r="G11">
            <v>7</v>
          </cell>
          <cell r="H11">
            <v>1.96088</v>
          </cell>
          <cell r="I11">
            <v>5.8826400000000003</v>
          </cell>
          <cell r="J11">
            <v>5.7061608000000001</v>
          </cell>
          <cell r="K11">
            <v>19</v>
          </cell>
          <cell r="L11">
            <v>1.19126</v>
          </cell>
          <cell r="M11">
            <v>5.9562999999999997</v>
          </cell>
          <cell r="N11">
            <v>5.7776109999999994</v>
          </cell>
          <cell r="O11">
            <v>19</v>
          </cell>
          <cell r="P11">
            <v>1.2877799999999999</v>
          </cell>
          <cell r="Q11">
            <v>0.94265495999999993</v>
          </cell>
          <cell r="R11">
            <v>5.7486499200000001</v>
          </cell>
          <cell r="S11">
            <v>5.5761904223999998</v>
          </cell>
          <cell r="T11">
            <v>21.150639425442844</v>
          </cell>
          <cell r="U11">
            <v>60</v>
          </cell>
          <cell r="V11">
            <v>0.254</v>
          </cell>
          <cell r="W11">
            <v>6.91</v>
          </cell>
          <cell r="X11">
            <v>5.41</v>
          </cell>
        </row>
        <row r="12">
          <cell r="E12">
            <v>2</v>
          </cell>
          <cell r="F12">
            <v>6.5437074962027859</v>
          </cell>
          <cell r="G12">
            <v>7</v>
          </cell>
          <cell r="H12">
            <v>2.4739599999999999</v>
          </cell>
          <cell r="I12">
            <v>7.4218799999999998</v>
          </cell>
          <cell r="J12">
            <v>7.1992235999999998</v>
          </cell>
          <cell r="K12">
            <v>19</v>
          </cell>
          <cell r="L12">
            <v>1.5011399999999999</v>
          </cell>
          <cell r="M12">
            <v>7.5056999999999992</v>
          </cell>
          <cell r="N12">
            <v>7.2805289999999987</v>
          </cell>
          <cell r="O12">
            <v>19</v>
          </cell>
          <cell r="P12">
            <v>1.6255999999999999</v>
          </cell>
          <cell r="Q12">
            <v>1.1899392</v>
          </cell>
          <cell r="R12">
            <v>7.2566783999999993</v>
          </cell>
          <cell r="S12">
            <v>7.0389780479999988</v>
          </cell>
          <cell r="T12">
            <v>33.630834019349621</v>
          </cell>
          <cell r="U12">
            <v>35</v>
          </cell>
          <cell r="V12">
            <v>0.254</v>
          </cell>
          <cell r="W12">
            <v>8.59</v>
          </cell>
          <cell r="X12">
            <v>6.82</v>
          </cell>
        </row>
        <row r="13">
          <cell r="E13">
            <v>1</v>
          </cell>
          <cell r="F13">
            <v>7.3481398321757503</v>
          </cell>
          <cell r="G13">
            <v>19</v>
          </cell>
          <cell r="H13">
            <v>1.6865600000000001</v>
          </cell>
          <cell r="I13">
            <v>8.4328000000000003</v>
          </cell>
          <cell r="J13">
            <v>8.1798160000000006</v>
          </cell>
          <cell r="K13">
            <v>37</v>
          </cell>
          <cell r="L13">
            <v>1.2090399999999999</v>
          </cell>
          <cell r="M13">
            <v>8.4632799999999992</v>
          </cell>
          <cell r="N13">
            <v>8.2093815999999986</v>
          </cell>
          <cell r="O13">
            <v>19</v>
          </cell>
          <cell r="P13">
            <v>1.8237199999999998</v>
          </cell>
          <cell r="Q13">
            <v>1.3349630399999999</v>
          </cell>
          <cell r="R13">
            <v>8.1410860799999991</v>
          </cell>
          <cell r="S13">
            <v>7.8968534975999987</v>
          </cell>
          <cell r="T13">
            <v>42.407698705618671</v>
          </cell>
          <cell r="U13">
            <v>44</v>
          </cell>
          <cell r="V13">
            <v>0.254</v>
          </cell>
          <cell r="W13">
            <v>10.1</v>
          </cell>
          <cell r="X13">
            <v>7.61</v>
          </cell>
        </row>
        <row r="14">
          <cell r="E14" t="str">
            <v>1/0</v>
          </cell>
          <cell r="F14">
            <v>8.2514628021714636</v>
          </cell>
          <cell r="G14">
            <v>19</v>
          </cell>
          <cell r="H14">
            <v>1.8922999999999999</v>
          </cell>
          <cell r="I14">
            <v>9.4614999999999991</v>
          </cell>
          <cell r="J14">
            <v>9.1776549999999997</v>
          </cell>
          <cell r="K14">
            <v>37</v>
          </cell>
          <cell r="L14">
            <v>1.35636</v>
          </cell>
          <cell r="M14">
            <v>9.4945199999999996</v>
          </cell>
          <cell r="N14">
            <v>9.2096843999999987</v>
          </cell>
          <cell r="O14">
            <v>19</v>
          </cell>
          <cell r="P14">
            <v>2.0497800000000002</v>
          </cell>
          <cell r="Q14">
            <v>1.5004389599999999</v>
          </cell>
          <cell r="R14">
            <v>9.1502179199999993</v>
          </cell>
          <cell r="S14">
            <v>8.8757113823999987</v>
          </cell>
          <cell r="T14">
            <v>53.475120732117652</v>
          </cell>
          <cell r="X14">
            <v>8.64</v>
          </cell>
        </row>
        <row r="15">
          <cell r="E15" t="str">
            <v>2/0</v>
          </cell>
          <cell r="F15">
            <v>9.265833249046814</v>
          </cell>
          <cell r="G15">
            <v>19</v>
          </cell>
          <cell r="H15">
            <v>2.1259800000000002</v>
          </cell>
          <cell r="I15">
            <v>10.629900000000001</v>
          </cell>
          <cell r="J15">
            <v>10.311003000000001</v>
          </cell>
          <cell r="K15">
            <v>37</v>
          </cell>
          <cell r="L15">
            <v>1.524</v>
          </cell>
          <cell r="M15">
            <v>10.667999999999999</v>
          </cell>
          <cell r="N15">
            <v>10.347959999999999</v>
          </cell>
          <cell r="O15">
            <v>19</v>
          </cell>
          <cell r="P15">
            <v>2.30124</v>
          </cell>
          <cell r="Q15">
            <v>1.6845076799999998</v>
          </cell>
          <cell r="R15">
            <v>10.272735359999999</v>
          </cell>
          <cell r="S15">
            <v>9.9645532991999985</v>
          </cell>
          <cell r="T15">
            <v>67.430882235910801</v>
          </cell>
          <cell r="X15">
            <v>9.59</v>
          </cell>
        </row>
        <row r="16">
          <cell r="E16" t="str">
            <v>3/0</v>
          </cell>
          <cell r="F16">
            <v>10.404902483053986</v>
          </cell>
          <cell r="G16">
            <v>19</v>
          </cell>
          <cell r="H16">
            <v>2.3875999999999999</v>
          </cell>
          <cell r="I16">
            <v>11.937999999999999</v>
          </cell>
          <cell r="J16">
            <v>11.579859999999998</v>
          </cell>
          <cell r="K16">
            <v>37</v>
          </cell>
          <cell r="L16">
            <v>1.7094199999999999</v>
          </cell>
          <cell r="M16">
            <v>11.96594</v>
          </cell>
          <cell r="N16">
            <v>11.606961799999999</v>
          </cell>
          <cell r="O16">
            <v>19</v>
          </cell>
          <cell r="P16">
            <v>2.58318</v>
          </cell>
          <cell r="Q16">
            <v>1.89088776</v>
          </cell>
          <cell r="R16">
            <v>11.53131552</v>
          </cell>
          <cell r="S16">
            <v>11.185376054399999</v>
          </cell>
          <cell r="T16">
            <v>85.028772574277681</v>
          </cell>
          <cell r="X16">
            <v>10.77</v>
          </cell>
        </row>
        <row r="17">
          <cell r="E17" t="str">
            <v>4/0</v>
          </cell>
          <cell r="F17">
            <v>11.683999999999999</v>
          </cell>
          <cell r="G17">
            <v>19</v>
          </cell>
          <cell r="H17">
            <v>2.6797</v>
          </cell>
          <cell r="I17">
            <v>13.3985</v>
          </cell>
          <cell r="J17">
            <v>12.996544999999999</v>
          </cell>
          <cell r="K17">
            <v>37</v>
          </cell>
          <cell r="L17">
            <v>1.9202399999999997</v>
          </cell>
          <cell r="M17">
            <v>13.441679999999998</v>
          </cell>
          <cell r="N17">
            <v>13.038429599999997</v>
          </cell>
          <cell r="O17">
            <v>19</v>
          </cell>
          <cell r="P17">
            <v>2.9006799999999999</v>
          </cell>
          <cell r="Q17">
            <v>2.1232977599999998</v>
          </cell>
          <cell r="R17">
            <v>12.94863552</v>
          </cell>
          <cell r="S17">
            <v>12.560176454399999</v>
          </cell>
          <cell r="T17">
            <v>107.2193025770305</v>
          </cell>
          <cell r="X17">
            <v>12.1</v>
          </cell>
        </row>
        <row r="18">
          <cell r="E18">
            <v>250</v>
          </cell>
          <cell r="G18">
            <v>37</v>
          </cell>
          <cell r="H18">
            <v>2.0878800000000002</v>
          </cell>
          <cell r="I18">
            <v>14.615160000000001</v>
          </cell>
          <cell r="J18">
            <v>14.176705200000001</v>
          </cell>
          <cell r="K18">
            <v>61</v>
          </cell>
          <cell r="L18">
            <v>1.6255999999999999</v>
          </cell>
          <cell r="M18">
            <v>14.6304</v>
          </cell>
          <cell r="N18">
            <v>14.191488</v>
          </cell>
          <cell r="O18">
            <v>19</v>
          </cell>
          <cell r="P18">
            <v>3.1546799999999999</v>
          </cell>
          <cell r="Q18">
            <v>2.3092257599999999</v>
          </cell>
          <cell r="R18">
            <v>14.082491520000001</v>
          </cell>
          <cell r="S18">
            <v>13.660016774400001</v>
          </cell>
          <cell r="T18">
            <v>126.67500000000001</v>
          </cell>
          <cell r="X18">
            <v>13.23</v>
          </cell>
        </row>
        <row r="19">
          <cell r="E19">
            <v>300</v>
          </cell>
          <cell r="G19">
            <v>37</v>
          </cell>
          <cell r="H19">
            <v>2.286</v>
          </cell>
          <cell r="I19">
            <v>16.001999999999999</v>
          </cell>
          <cell r="J19">
            <v>15.521939999999999</v>
          </cell>
          <cell r="K19">
            <v>61</v>
          </cell>
          <cell r="L19">
            <v>1.7805399999999998</v>
          </cell>
          <cell r="M19">
            <v>16.024859999999997</v>
          </cell>
          <cell r="N19">
            <v>15.544114199999996</v>
          </cell>
          <cell r="O19">
            <v>19</v>
          </cell>
          <cell r="P19">
            <v>3.4543999999999997</v>
          </cell>
          <cell r="Q19">
            <v>2.5286207999999997</v>
          </cell>
          <cell r="R19">
            <v>15.420441599999998</v>
          </cell>
          <cell r="S19">
            <v>14.957828351999998</v>
          </cell>
          <cell r="T19">
            <v>152.01000000000002</v>
          </cell>
          <cell r="X19">
            <v>14.5</v>
          </cell>
        </row>
        <row r="20">
          <cell r="E20">
            <v>350</v>
          </cell>
          <cell r="G20">
            <v>37</v>
          </cell>
          <cell r="H20">
            <v>2.4714199999999997</v>
          </cell>
          <cell r="I20">
            <v>17.299939999999999</v>
          </cell>
          <cell r="J20">
            <v>16.780941799999997</v>
          </cell>
          <cell r="K20">
            <v>61</v>
          </cell>
          <cell r="L20">
            <v>1.9227799999999999</v>
          </cell>
          <cell r="M20">
            <v>17.305019999999999</v>
          </cell>
          <cell r="N20">
            <v>16.785869399999999</v>
          </cell>
          <cell r="O20">
            <v>19</v>
          </cell>
          <cell r="P20">
            <v>3.7312599999999998</v>
          </cell>
          <cell r="Q20">
            <v>2.73128232</v>
          </cell>
          <cell r="R20">
            <v>16.65634464</v>
          </cell>
          <cell r="S20">
            <v>16.1566543008</v>
          </cell>
          <cell r="T20">
            <v>177.34500000000003</v>
          </cell>
          <cell r="X20">
            <v>15.66</v>
          </cell>
        </row>
        <row r="21">
          <cell r="E21">
            <v>400</v>
          </cell>
          <cell r="G21">
            <v>37</v>
          </cell>
          <cell r="H21">
            <v>2.6415999999999999</v>
          </cell>
          <cell r="I21">
            <v>18.491199999999999</v>
          </cell>
          <cell r="J21">
            <v>17.936463999999997</v>
          </cell>
          <cell r="K21">
            <v>61</v>
          </cell>
          <cell r="L21">
            <v>2.0573999999999999</v>
          </cell>
          <cell r="M21">
            <v>18.5166</v>
          </cell>
          <cell r="N21">
            <v>17.961102</v>
          </cell>
          <cell r="O21">
            <v>19</v>
          </cell>
          <cell r="P21">
            <v>3.9903399999999998</v>
          </cell>
          <cell r="Q21">
            <v>2.9209288799999995</v>
          </cell>
          <cell r="R21">
            <v>17.812877759999999</v>
          </cell>
          <cell r="S21">
            <v>17.278491427199999</v>
          </cell>
          <cell r="T21">
            <v>202.68</v>
          </cell>
          <cell r="X21">
            <v>16.739999999999998</v>
          </cell>
        </row>
        <row r="22">
          <cell r="E22">
            <v>500</v>
          </cell>
          <cell r="G22">
            <v>37</v>
          </cell>
          <cell r="H22">
            <v>2.9514800000000001</v>
          </cell>
          <cell r="I22">
            <v>20.660360000000001</v>
          </cell>
          <cell r="J22">
            <v>20.040549200000001</v>
          </cell>
          <cell r="K22">
            <v>61</v>
          </cell>
          <cell r="L22">
            <v>2.2986999999999997</v>
          </cell>
          <cell r="M22">
            <v>20.688299999999998</v>
          </cell>
          <cell r="N22">
            <v>20.067650999999998</v>
          </cell>
          <cell r="O22">
            <v>19</v>
          </cell>
          <cell r="P22">
            <v>4.4602399999999998</v>
          </cell>
          <cell r="Q22">
            <v>3.2648956799999995</v>
          </cell>
          <cell r="R22">
            <v>19.910511360000001</v>
          </cell>
          <cell r="S22">
            <v>19.313196019199999</v>
          </cell>
          <cell r="T22">
            <v>253.35000000000002</v>
          </cell>
          <cell r="X22">
            <v>18.71</v>
          </cell>
        </row>
        <row r="23">
          <cell r="E23">
            <v>600</v>
          </cell>
          <cell r="G23">
            <v>61</v>
          </cell>
          <cell r="H23">
            <v>2.5196800000000001</v>
          </cell>
          <cell r="I23">
            <v>22.677120000000002</v>
          </cell>
          <cell r="J23">
            <v>21.996806400000001</v>
          </cell>
          <cell r="K23">
            <v>91</v>
          </cell>
          <cell r="L23">
            <v>2.0624799999999999</v>
          </cell>
          <cell r="M23">
            <v>22.687279999999998</v>
          </cell>
          <cell r="N23">
            <v>22.006661599999997</v>
          </cell>
          <cell r="T23">
            <v>304.02000000000004</v>
          </cell>
          <cell r="X23">
            <v>20.59</v>
          </cell>
        </row>
        <row r="24">
          <cell r="E24">
            <v>700</v>
          </cell>
          <cell r="G24">
            <v>61</v>
          </cell>
          <cell r="H24">
            <v>2.7203399999999998</v>
          </cell>
          <cell r="I24">
            <v>24.483059999999998</v>
          </cell>
          <cell r="J24">
            <v>23.748568199999998</v>
          </cell>
          <cell r="K24">
            <v>91</v>
          </cell>
          <cell r="L24">
            <v>2.2275800000000001</v>
          </cell>
          <cell r="M24">
            <v>24.50338</v>
          </cell>
          <cell r="N24">
            <v>23.768278599999999</v>
          </cell>
          <cell r="T24">
            <v>354.69000000000005</v>
          </cell>
          <cell r="X24">
            <v>22.24</v>
          </cell>
        </row>
        <row r="25">
          <cell r="E25">
            <v>750</v>
          </cell>
          <cell r="G25">
            <v>61</v>
          </cell>
          <cell r="H25">
            <v>2.8168600000000001</v>
          </cell>
          <cell r="I25">
            <v>25.351739999999999</v>
          </cell>
          <cell r="J25">
            <v>24.5911878</v>
          </cell>
          <cell r="K25">
            <v>91</v>
          </cell>
          <cell r="L25">
            <v>2.3063199999999999</v>
          </cell>
          <cell r="M25">
            <v>25.369519999999998</v>
          </cell>
          <cell r="N25">
            <v>24.608434399999997</v>
          </cell>
          <cell r="T25">
            <v>380.02500000000003</v>
          </cell>
          <cell r="X25">
            <v>23.02</v>
          </cell>
        </row>
        <row r="26">
          <cell r="E26">
            <v>800</v>
          </cell>
          <cell r="G26">
            <v>61</v>
          </cell>
          <cell r="H26">
            <v>2.9082999999999997</v>
          </cell>
          <cell r="I26">
            <v>26.174699999999998</v>
          </cell>
          <cell r="J26">
            <v>25.389458999999999</v>
          </cell>
          <cell r="K26">
            <v>91</v>
          </cell>
          <cell r="L26">
            <v>2.38252</v>
          </cell>
          <cell r="M26">
            <v>26.207719999999998</v>
          </cell>
          <cell r="N26">
            <v>25.421488399999998</v>
          </cell>
          <cell r="T26">
            <v>405.36</v>
          </cell>
          <cell r="X26">
            <v>23.78</v>
          </cell>
        </row>
        <row r="27">
          <cell r="E27">
            <v>900</v>
          </cell>
          <cell r="G27">
            <v>61</v>
          </cell>
          <cell r="H27">
            <v>3.0861000000000001</v>
          </cell>
          <cell r="I27">
            <v>27.774900000000002</v>
          </cell>
          <cell r="J27">
            <v>26.941653000000002</v>
          </cell>
          <cell r="K27">
            <v>91</v>
          </cell>
          <cell r="L27">
            <v>2.5247600000000001</v>
          </cell>
          <cell r="M27">
            <v>27.772360000000003</v>
          </cell>
          <cell r="N27">
            <v>26.939189200000001</v>
          </cell>
          <cell r="T27">
            <v>456.03000000000003</v>
          </cell>
          <cell r="X27">
            <v>25.22</v>
          </cell>
        </row>
        <row r="28">
          <cell r="E28">
            <v>1000</v>
          </cell>
          <cell r="G28">
            <v>61</v>
          </cell>
          <cell r="H28">
            <v>3.2511999999999999</v>
          </cell>
          <cell r="I28">
            <v>29.2608</v>
          </cell>
          <cell r="J28">
            <v>28.382975999999999</v>
          </cell>
          <cell r="K28">
            <v>91</v>
          </cell>
          <cell r="L28">
            <v>2.6619199999999998</v>
          </cell>
          <cell r="M28">
            <v>29.281119999999998</v>
          </cell>
          <cell r="N28">
            <v>28.402686399999997</v>
          </cell>
          <cell r="T28">
            <v>506.70000000000005</v>
          </cell>
          <cell r="X28">
            <v>26.58</v>
          </cell>
        </row>
      </sheetData>
      <sheetData sheetId="34" refreshError="1"/>
      <sheetData sheetId="35" refreshError="1">
        <row r="6">
          <cell r="B6">
            <v>14</v>
          </cell>
          <cell r="C6">
            <v>2.0809077170983796</v>
          </cell>
          <cell r="D6">
            <v>25</v>
          </cell>
          <cell r="E6">
            <v>20</v>
          </cell>
          <cell r="F6">
            <v>30</v>
          </cell>
          <cell r="G6">
            <v>20</v>
          </cell>
          <cell r="H6">
            <v>35</v>
          </cell>
          <cell r="I6">
            <v>25</v>
          </cell>
        </row>
        <row r="7">
          <cell r="B7">
            <v>12</v>
          </cell>
          <cell r="C7">
            <v>3.3087728761114783</v>
          </cell>
          <cell r="D7">
            <v>30</v>
          </cell>
          <cell r="E7">
            <v>25</v>
          </cell>
          <cell r="F7">
            <v>35</v>
          </cell>
          <cell r="G7">
            <v>25</v>
          </cell>
          <cell r="H7">
            <v>40</v>
          </cell>
          <cell r="I7">
            <v>30</v>
          </cell>
        </row>
        <row r="8">
          <cell r="B8">
            <v>10</v>
          </cell>
          <cell r="C8">
            <v>5.2611549545103795</v>
          </cell>
          <cell r="D8">
            <v>40</v>
          </cell>
          <cell r="E8">
            <v>30</v>
          </cell>
          <cell r="F8">
            <v>50</v>
          </cell>
          <cell r="G8">
            <v>35</v>
          </cell>
          <cell r="H8">
            <v>55</v>
          </cell>
          <cell r="I8">
            <v>40</v>
          </cell>
        </row>
        <row r="9">
          <cell r="B9">
            <v>8</v>
          </cell>
          <cell r="C9">
            <v>8.3655640600810273</v>
          </cell>
          <cell r="D9">
            <v>60</v>
          </cell>
          <cell r="E9">
            <v>40</v>
          </cell>
          <cell r="F9">
            <v>70</v>
          </cell>
          <cell r="G9">
            <v>50</v>
          </cell>
          <cell r="H9">
            <v>80</v>
          </cell>
          <cell r="I9">
            <v>55</v>
          </cell>
        </row>
        <row r="10">
          <cell r="B10">
            <v>6</v>
          </cell>
          <cell r="C10">
            <v>13.301767890969138</v>
          </cell>
          <cell r="D10">
            <v>80</v>
          </cell>
          <cell r="E10">
            <v>55</v>
          </cell>
          <cell r="F10">
            <v>95</v>
          </cell>
          <cell r="G10">
            <v>65</v>
          </cell>
          <cell r="H10">
            <v>105</v>
          </cell>
          <cell r="I10">
            <v>75</v>
          </cell>
        </row>
        <row r="11">
          <cell r="B11">
            <v>4</v>
          </cell>
          <cell r="C11">
            <v>21.150639425442844</v>
          </cell>
          <cell r="D11">
            <v>105</v>
          </cell>
          <cell r="E11">
            <v>70</v>
          </cell>
          <cell r="F11">
            <v>125</v>
          </cell>
          <cell r="G11">
            <v>85</v>
          </cell>
          <cell r="H11">
            <v>140</v>
          </cell>
          <cell r="I11">
            <v>95</v>
          </cell>
        </row>
        <row r="12">
          <cell r="B12">
            <v>2</v>
          </cell>
          <cell r="C12">
            <v>33.630834019349621</v>
          </cell>
          <cell r="D12">
            <v>140</v>
          </cell>
          <cell r="E12">
            <v>95</v>
          </cell>
          <cell r="F12">
            <v>170</v>
          </cell>
          <cell r="G12">
            <v>115</v>
          </cell>
          <cell r="H12">
            <v>190</v>
          </cell>
          <cell r="I12">
            <v>130</v>
          </cell>
        </row>
        <row r="13">
          <cell r="B13">
            <v>1</v>
          </cell>
          <cell r="C13">
            <v>42.407698705618671</v>
          </cell>
          <cell r="D13">
            <v>165</v>
          </cell>
          <cell r="E13">
            <v>110</v>
          </cell>
          <cell r="F13">
            <v>195</v>
          </cell>
          <cell r="G13">
            <v>130</v>
          </cell>
          <cell r="H13">
            <v>220</v>
          </cell>
          <cell r="I13">
            <v>150</v>
          </cell>
        </row>
        <row r="14">
          <cell r="B14" t="str">
            <v>1/0</v>
          </cell>
          <cell r="C14">
            <v>53.475120732117652</v>
          </cell>
          <cell r="D14">
            <v>195</v>
          </cell>
          <cell r="E14">
            <v>125</v>
          </cell>
          <cell r="F14">
            <v>230</v>
          </cell>
          <cell r="G14">
            <v>150</v>
          </cell>
          <cell r="H14">
            <v>260</v>
          </cell>
          <cell r="I14">
            <v>170</v>
          </cell>
        </row>
        <row r="15">
          <cell r="B15" t="str">
            <v>2/0</v>
          </cell>
          <cell r="C15">
            <v>67.430882235910801</v>
          </cell>
          <cell r="D15">
            <v>225</v>
          </cell>
          <cell r="E15">
            <v>145</v>
          </cell>
          <cell r="F15">
            <v>265</v>
          </cell>
          <cell r="G15">
            <v>175</v>
          </cell>
          <cell r="H15">
            <v>300</v>
          </cell>
          <cell r="I15">
            <v>195</v>
          </cell>
        </row>
        <row r="16">
          <cell r="B16" t="str">
            <v>3/0</v>
          </cell>
          <cell r="C16">
            <v>85.028772574277681</v>
          </cell>
          <cell r="D16">
            <v>260</v>
          </cell>
          <cell r="E16">
            <v>165</v>
          </cell>
          <cell r="F16">
            <v>310</v>
          </cell>
          <cell r="G16">
            <v>200</v>
          </cell>
          <cell r="H16">
            <v>350</v>
          </cell>
          <cell r="I16">
            <v>225</v>
          </cell>
        </row>
        <row r="17">
          <cell r="B17" t="str">
            <v>4/0</v>
          </cell>
          <cell r="C17">
            <v>107.2193025770305</v>
          </cell>
          <cell r="D17">
            <v>300</v>
          </cell>
          <cell r="E17">
            <v>195</v>
          </cell>
          <cell r="F17">
            <v>360</v>
          </cell>
          <cell r="G17">
            <v>230</v>
          </cell>
          <cell r="H17">
            <v>405</v>
          </cell>
          <cell r="I17">
            <v>260</v>
          </cell>
        </row>
        <row r="18">
          <cell r="B18">
            <v>250</v>
          </cell>
          <cell r="C18">
            <v>126.67500000000001</v>
          </cell>
          <cell r="D18">
            <v>340</v>
          </cell>
          <cell r="E18">
            <v>215</v>
          </cell>
          <cell r="F18">
            <v>405</v>
          </cell>
          <cell r="G18">
            <v>255</v>
          </cell>
          <cell r="H18">
            <v>455</v>
          </cell>
          <cell r="I18">
            <v>290</v>
          </cell>
        </row>
        <row r="19">
          <cell r="B19">
            <v>300</v>
          </cell>
          <cell r="C19">
            <v>152.01000000000002</v>
          </cell>
          <cell r="D19">
            <v>375</v>
          </cell>
          <cell r="E19">
            <v>240</v>
          </cell>
          <cell r="F19">
            <v>455</v>
          </cell>
          <cell r="G19">
            <v>285</v>
          </cell>
          <cell r="H19">
            <v>505</v>
          </cell>
          <cell r="I19">
            <v>320</v>
          </cell>
        </row>
        <row r="20">
          <cell r="B20">
            <v>350</v>
          </cell>
          <cell r="C20">
            <v>177.34500000000003</v>
          </cell>
          <cell r="D20">
            <v>420</v>
          </cell>
          <cell r="E20">
            <v>260</v>
          </cell>
          <cell r="F20">
            <v>505</v>
          </cell>
          <cell r="G20">
            <v>310</v>
          </cell>
          <cell r="H20">
            <v>570</v>
          </cell>
          <cell r="I20">
            <v>350</v>
          </cell>
        </row>
        <row r="21">
          <cell r="B21">
            <v>400</v>
          </cell>
          <cell r="C21">
            <v>202.68</v>
          </cell>
          <cell r="D21">
            <v>455</v>
          </cell>
          <cell r="E21">
            <v>280</v>
          </cell>
          <cell r="F21">
            <v>545</v>
          </cell>
          <cell r="G21">
            <v>335</v>
          </cell>
          <cell r="H21">
            <v>615</v>
          </cell>
          <cell r="I21">
            <v>380</v>
          </cell>
        </row>
        <row r="22">
          <cell r="B22">
            <v>500</v>
          </cell>
          <cell r="C22">
            <v>253.35000000000002</v>
          </cell>
          <cell r="D22">
            <v>515</v>
          </cell>
          <cell r="E22">
            <v>320</v>
          </cell>
          <cell r="F22">
            <v>620</v>
          </cell>
          <cell r="G22">
            <v>380</v>
          </cell>
          <cell r="H22">
            <v>700</v>
          </cell>
          <cell r="I22">
            <v>430</v>
          </cell>
        </row>
        <row r="23">
          <cell r="B23">
            <v>600</v>
          </cell>
          <cell r="C23">
            <v>304.02000000000004</v>
          </cell>
          <cell r="D23">
            <v>575</v>
          </cell>
          <cell r="E23">
            <v>355</v>
          </cell>
          <cell r="F23">
            <v>690</v>
          </cell>
          <cell r="G23">
            <v>420</v>
          </cell>
          <cell r="H23">
            <v>780</v>
          </cell>
          <cell r="I23">
            <v>475</v>
          </cell>
        </row>
        <row r="24">
          <cell r="B24">
            <v>700</v>
          </cell>
          <cell r="C24">
            <v>354.69000000000005</v>
          </cell>
          <cell r="D24">
            <v>630</v>
          </cell>
          <cell r="E24">
            <v>385</v>
          </cell>
          <cell r="F24">
            <v>755</v>
          </cell>
          <cell r="G24">
            <v>460</v>
          </cell>
          <cell r="H24">
            <v>855</v>
          </cell>
          <cell r="I24">
            <v>520</v>
          </cell>
        </row>
        <row r="25">
          <cell r="B25">
            <v>750</v>
          </cell>
          <cell r="C25">
            <v>380.02500000000003</v>
          </cell>
          <cell r="D25">
            <v>655</v>
          </cell>
          <cell r="E25">
            <v>400</v>
          </cell>
          <cell r="F25">
            <v>785</v>
          </cell>
          <cell r="G25">
            <v>475</v>
          </cell>
          <cell r="H25">
            <v>885</v>
          </cell>
          <cell r="I25">
            <v>535</v>
          </cell>
        </row>
        <row r="26">
          <cell r="B26">
            <v>800</v>
          </cell>
          <cell r="C26">
            <v>405.36</v>
          </cell>
          <cell r="D26">
            <v>680</v>
          </cell>
          <cell r="E26">
            <v>410</v>
          </cell>
          <cell r="F26">
            <v>815</v>
          </cell>
          <cell r="G26">
            <v>490</v>
          </cell>
          <cell r="H26">
            <v>920</v>
          </cell>
          <cell r="I26">
            <v>555</v>
          </cell>
        </row>
        <row r="27">
          <cell r="B27">
            <v>900</v>
          </cell>
          <cell r="C27">
            <v>456.03000000000003</v>
          </cell>
          <cell r="D27">
            <v>730</v>
          </cell>
          <cell r="E27">
            <v>435</v>
          </cell>
          <cell r="F27">
            <v>870</v>
          </cell>
          <cell r="G27">
            <v>520</v>
          </cell>
          <cell r="H27">
            <v>985</v>
          </cell>
          <cell r="I27">
            <v>585</v>
          </cell>
        </row>
        <row r="28">
          <cell r="B28">
            <v>1000</v>
          </cell>
          <cell r="C28">
            <v>506.70000000000005</v>
          </cell>
          <cell r="D28">
            <v>780</v>
          </cell>
          <cell r="E28">
            <v>455</v>
          </cell>
          <cell r="F28">
            <v>935</v>
          </cell>
          <cell r="G28">
            <v>545</v>
          </cell>
          <cell r="H28">
            <v>1055</v>
          </cell>
          <cell r="I28">
            <v>615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uesta"/>
      <sheetName val="PlanCero"/>
    </sheetNames>
    <sheetDataSet>
      <sheetData sheetId="0" refreshError="1"/>
      <sheetData sheetId="1">
        <row r="8">
          <cell r="D8">
            <v>1</v>
          </cell>
        </row>
        <row r="9">
          <cell r="D9">
            <v>0.6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workbookViewId="0">
      <selection activeCell="B11" sqref="B11"/>
    </sheetView>
  </sheetViews>
  <sheetFormatPr baseColWidth="10" defaultColWidth="10.85546875" defaultRowHeight="15" x14ac:dyDescent="0.25"/>
  <cols>
    <col min="1" max="1" width="23" style="10" customWidth="1"/>
    <col min="2" max="16384" width="10.85546875" style="10"/>
  </cols>
  <sheetData>
    <row r="2" spans="2:15" ht="15.75" x14ac:dyDescent="0.25">
      <c r="B2" s="119" t="s">
        <v>193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2:15" ht="33" customHeight="1" x14ac:dyDescent="0.25">
      <c r="B3" s="119" t="s">
        <v>194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5" spans="2:15" x14ac:dyDescent="0.25">
      <c r="B5" s="11" t="s">
        <v>215</v>
      </c>
    </row>
    <row r="6" spans="2:15" x14ac:dyDescent="0.25">
      <c r="B6" s="11" t="s">
        <v>201</v>
      </c>
    </row>
    <row r="7" spans="2:15" x14ac:dyDescent="0.25">
      <c r="B7" s="11" t="s">
        <v>200</v>
      </c>
    </row>
    <row r="8" spans="2:15" x14ac:dyDescent="0.25">
      <c r="B8" s="11" t="s">
        <v>208</v>
      </c>
    </row>
    <row r="9" spans="2:15" x14ac:dyDescent="0.25">
      <c r="B9" s="11" t="s">
        <v>195</v>
      </c>
    </row>
    <row r="10" spans="2:15" x14ac:dyDescent="0.25">
      <c r="B10" s="11" t="s">
        <v>220</v>
      </c>
    </row>
  </sheetData>
  <mergeCells count="2">
    <mergeCell ref="B2:O2"/>
    <mergeCell ref="B3:O3"/>
  </mergeCells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70"/>
  <sheetViews>
    <sheetView view="pageBreakPreview" topLeftCell="C133" zoomScaleNormal="70" zoomScaleSheetLayoutView="100" workbookViewId="0">
      <selection activeCell="E143" sqref="E143"/>
    </sheetView>
  </sheetViews>
  <sheetFormatPr baseColWidth="10" defaultRowHeight="12.75" x14ac:dyDescent="0.2"/>
  <cols>
    <col min="1" max="1" width="4.5703125" bestFit="1" customWidth="1"/>
    <col min="2" max="2" width="8.140625" bestFit="1" customWidth="1"/>
    <col min="3" max="3" width="80.42578125" customWidth="1"/>
    <col min="4" max="4" width="14.28515625" customWidth="1"/>
    <col min="5" max="5" width="17.7109375" style="66" customWidth="1"/>
    <col min="6" max="6" width="26.5703125" style="31" customWidth="1"/>
    <col min="7" max="7" width="26.5703125" style="177" customWidth="1"/>
    <col min="8" max="8" width="8.85546875" customWidth="1"/>
    <col min="9" max="9" width="25.7109375" customWidth="1"/>
    <col min="10" max="10" width="17.5703125" bestFit="1" customWidth="1"/>
  </cols>
  <sheetData>
    <row r="1" spans="1:10" ht="15.75" customHeight="1" x14ac:dyDescent="0.2">
      <c r="B1" s="123"/>
      <c r="C1" s="123"/>
      <c r="D1" s="123"/>
      <c r="E1" s="123"/>
      <c r="F1" s="123"/>
      <c r="G1" s="123"/>
    </row>
    <row r="2" spans="1:10" ht="15" customHeight="1" x14ac:dyDescent="0.2">
      <c r="B2" s="123" t="str">
        <f>Datos!B2</f>
        <v>SOLICITUD PÚBLICA DE OFERTAS TRECSA- SPUO-043-2015</v>
      </c>
      <c r="C2" s="123"/>
      <c r="D2" s="123"/>
      <c r="E2" s="123"/>
      <c r="F2" s="123"/>
      <c r="G2" s="123"/>
      <c r="H2" s="73"/>
    </row>
    <row r="3" spans="1:10" ht="39.75" customHeight="1" x14ac:dyDescent="0.2">
      <c r="B3" s="124" t="str">
        <f>Datos!B3</f>
        <v>SERVICIOS DE MANTENIMIENTO, ATENCIÓN DE EMERGENCIAS, ADECUACIÓN DE INFRAESTRUCTURA DE LÍNEAS DE TRANSMISIÓN Y MANTENIMIENTO EN LÍNEA VIVA PARA LA INFRAESTRUCTURA DE TRANSMISIÓN HASTA 230 kV</v>
      </c>
      <c r="C3" s="124"/>
      <c r="D3" s="124"/>
      <c r="E3" s="124"/>
      <c r="F3" s="124"/>
      <c r="G3" s="124"/>
      <c r="H3" s="73"/>
    </row>
    <row r="4" spans="1:10" ht="15" customHeight="1" x14ac:dyDescent="0.2">
      <c r="A4" s="112"/>
      <c r="B4" s="112"/>
      <c r="C4" s="112"/>
      <c r="D4" s="112"/>
      <c r="E4" s="57"/>
      <c r="F4" s="112"/>
      <c r="G4" s="169"/>
      <c r="H4" s="112"/>
    </row>
    <row r="5" spans="1:10" ht="15" x14ac:dyDescent="0.25">
      <c r="B5" s="125" t="str">
        <f>Datos!B5</f>
        <v>FORMULARIO 11A-1 - Lista de cantidades y precios, servicio de mantenimiento y adecuación de infraestructura a 1 año.</v>
      </c>
      <c r="C5" s="125"/>
      <c r="D5" s="125"/>
      <c r="E5" s="125"/>
      <c r="F5" s="125"/>
      <c r="G5" s="125"/>
      <c r="H5" s="74"/>
    </row>
    <row r="6" spans="1:10" ht="15" x14ac:dyDescent="0.25">
      <c r="B6" s="126"/>
      <c r="C6" s="126"/>
      <c r="D6" s="126"/>
      <c r="E6" s="126"/>
      <c r="F6" s="126"/>
      <c r="G6" s="126"/>
    </row>
    <row r="7" spans="1:10" ht="15" x14ac:dyDescent="0.25">
      <c r="B7" s="113"/>
      <c r="C7" s="113" t="s">
        <v>198</v>
      </c>
      <c r="D7" s="113">
        <v>1</v>
      </c>
      <c r="E7" s="113" t="s">
        <v>218</v>
      </c>
      <c r="F7" s="113"/>
      <c r="G7" s="170"/>
    </row>
    <row r="8" spans="1:10" ht="14.25" x14ac:dyDescent="0.2">
      <c r="A8" s="3"/>
      <c r="B8" s="3"/>
      <c r="C8" s="2"/>
      <c r="D8" s="2"/>
      <c r="E8" s="58"/>
      <c r="F8" s="28"/>
      <c r="G8" s="171"/>
      <c r="H8" s="2"/>
    </row>
    <row r="9" spans="1:10" x14ac:dyDescent="0.2">
      <c r="B9" s="120" t="s">
        <v>66</v>
      </c>
      <c r="C9" s="121"/>
      <c r="D9" s="121"/>
      <c r="E9" s="121"/>
      <c r="F9" s="121"/>
      <c r="G9" s="122"/>
    </row>
    <row r="10" spans="1:10" ht="25.5" x14ac:dyDescent="0.2">
      <c r="A10" s="25" t="s">
        <v>165</v>
      </c>
      <c r="B10" s="25" t="s">
        <v>10</v>
      </c>
      <c r="C10" s="25" t="s">
        <v>0</v>
      </c>
      <c r="D10" s="25" t="s">
        <v>11</v>
      </c>
      <c r="E10" s="59" t="s">
        <v>221</v>
      </c>
      <c r="F10" s="30" t="s">
        <v>133</v>
      </c>
      <c r="G10" s="172" t="s">
        <v>222</v>
      </c>
      <c r="H10" s="2"/>
    </row>
    <row r="11" spans="1:10" x14ac:dyDescent="0.2">
      <c r="A11" s="23">
        <v>1</v>
      </c>
      <c r="B11" s="23">
        <v>1</v>
      </c>
      <c r="C11" s="22" t="s">
        <v>202</v>
      </c>
      <c r="D11" s="22" t="s">
        <v>15</v>
      </c>
      <c r="E11" s="60"/>
      <c r="F11" s="32">
        <v>12</v>
      </c>
      <c r="G11" s="173">
        <f>+F11*E11</f>
        <v>0</v>
      </c>
      <c r="H11" s="8"/>
    </row>
    <row r="12" spans="1:10" x14ac:dyDescent="0.2">
      <c r="A12" s="23">
        <v>1</v>
      </c>
      <c r="B12" s="23">
        <v>1</v>
      </c>
      <c r="C12" s="22" t="s">
        <v>207</v>
      </c>
      <c r="D12" s="22" t="s">
        <v>15</v>
      </c>
      <c r="E12" s="60"/>
      <c r="F12" s="32">
        <v>12</v>
      </c>
      <c r="G12" s="173">
        <f>+F12*E12</f>
        <v>0</v>
      </c>
      <c r="H12" s="8"/>
    </row>
    <row r="13" spans="1:10" x14ac:dyDescent="0.2">
      <c r="A13" s="23">
        <v>1</v>
      </c>
      <c r="B13" s="23">
        <v>2</v>
      </c>
      <c r="C13" s="22" t="s">
        <v>196</v>
      </c>
      <c r="D13" s="22" t="s">
        <v>16</v>
      </c>
      <c r="E13" s="60"/>
      <c r="F13" s="23">
        <v>10</v>
      </c>
      <c r="G13" s="173">
        <f t="shared" ref="G13:G14" si="0">+F13*E13</f>
        <v>0</v>
      </c>
      <c r="H13" s="8"/>
    </row>
    <row r="14" spans="1:10" x14ac:dyDescent="0.2">
      <c r="A14" s="23">
        <v>1</v>
      </c>
      <c r="B14" s="23">
        <v>3</v>
      </c>
      <c r="C14" s="22" t="s">
        <v>197</v>
      </c>
      <c r="D14" s="22" t="s">
        <v>16</v>
      </c>
      <c r="E14" s="60"/>
      <c r="F14" s="23">
        <v>5</v>
      </c>
      <c r="G14" s="173">
        <f t="shared" si="0"/>
        <v>0</v>
      </c>
      <c r="H14" s="8"/>
    </row>
    <row r="15" spans="1:10" x14ac:dyDescent="0.2">
      <c r="A15" s="27"/>
      <c r="B15" s="128" t="s">
        <v>158</v>
      </c>
      <c r="C15" s="127"/>
      <c r="D15" s="127"/>
      <c r="E15" s="127"/>
      <c r="F15" s="53"/>
      <c r="G15" s="174">
        <f>SUM(G11:G14)</f>
        <v>0</v>
      </c>
      <c r="J15" s="67"/>
    </row>
    <row r="16" spans="1:10" x14ac:dyDescent="0.2">
      <c r="A16" s="27"/>
      <c r="B16" s="128" t="s">
        <v>154</v>
      </c>
      <c r="C16" s="127"/>
      <c r="D16" s="127"/>
      <c r="E16" s="127"/>
      <c r="F16" s="55"/>
      <c r="G16" s="174">
        <f>+F16*$G$15</f>
        <v>0</v>
      </c>
    </row>
    <row r="17" spans="1:9" x14ac:dyDescent="0.2">
      <c r="A17" s="27"/>
      <c r="B17" s="127" t="s">
        <v>155</v>
      </c>
      <c r="C17" s="127"/>
      <c r="D17" s="127"/>
      <c r="E17" s="127"/>
      <c r="F17" s="55"/>
      <c r="G17" s="174">
        <f t="shared" ref="G17:G18" si="1">+F17*$G$15</f>
        <v>0</v>
      </c>
    </row>
    <row r="18" spans="1:9" x14ac:dyDescent="0.2">
      <c r="A18" s="27"/>
      <c r="B18" s="128" t="s">
        <v>156</v>
      </c>
      <c r="C18" s="127"/>
      <c r="D18" s="127"/>
      <c r="E18" s="127"/>
      <c r="F18" s="55"/>
      <c r="G18" s="174">
        <f t="shared" si="1"/>
        <v>0</v>
      </c>
    </row>
    <row r="19" spans="1:9" x14ac:dyDescent="0.2">
      <c r="A19" s="27"/>
      <c r="B19" s="110"/>
      <c r="C19" s="110"/>
      <c r="D19" s="110"/>
      <c r="E19" s="61" t="s">
        <v>160</v>
      </c>
      <c r="F19" s="53"/>
      <c r="G19" s="174">
        <f>SUM(G15:G18)</f>
        <v>0</v>
      </c>
      <c r="I19" s="67"/>
    </row>
    <row r="20" spans="1:9" x14ac:dyDescent="0.2">
      <c r="A20" s="27"/>
      <c r="B20" s="127" t="s">
        <v>159</v>
      </c>
      <c r="C20" s="127"/>
      <c r="D20" s="127"/>
      <c r="E20" s="127"/>
      <c r="F20" s="47">
        <v>0.12</v>
      </c>
      <c r="G20" s="174">
        <f>+G19*F20</f>
        <v>0</v>
      </c>
    </row>
    <row r="21" spans="1:9" x14ac:dyDescent="0.2">
      <c r="A21" s="27"/>
      <c r="B21" s="129" t="s">
        <v>157</v>
      </c>
      <c r="C21" s="130"/>
      <c r="D21" s="130"/>
      <c r="E21" s="130"/>
      <c r="F21" s="131"/>
      <c r="G21" s="174">
        <f>+G19+G20</f>
        <v>0</v>
      </c>
    </row>
    <row r="22" spans="1:9" x14ac:dyDescent="0.2">
      <c r="A22" s="132" t="s">
        <v>204</v>
      </c>
      <c r="B22" s="132"/>
      <c r="C22" s="132"/>
      <c r="D22" s="132"/>
      <c r="E22" s="132"/>
      <c r="F22" s="132"/>
      <c r="G22" s="133"/>
    </row>
    <row r="23" spans="1:9" x14ac:dyDescent="0.2">
      <c r="A23" s="134">
        <v>2</v>
      </c>
      <c r="B23" s="134">
        <v>4</v>
      </c>
      <c r="C23" s="22" t="s">
        <v>131</v>
      </c>
      <c r="D23" s="22"/>
      <c r="E23" s="60"/>
      <c r="F23" s="23"/>
      <c r="G23" s="175"/>
      <c r="H23" s="8"/>
    </row>
    <row r="24" spans="1:9" x14ac:dyDescent="0.2">
      <c r="A24" s="135"/>
      <c r="B24" s="135"/>
      <c r="C24" s="24" t="s">
        <v>19</v>
      </c>
      <c r="D24" s="22" t="s">
        <v>17</v>
      </c>
      <c r="E24" s="60"/>
      <c r="F24" s="23">
        <v>239</v>
      </c>
      <c r="G24" s="173">
        <f t="shared" ref="G24:G26" si="2">+F24*E24</f>
        <v>0</v>
      </c>
      <c r="H24" s="8"/>
    </row>
    <row r="25" spans="1:9" x14ac:dyDescent="0.2">
      <c r="A25" s="135"/>
      <c r="B25" s="135"/>
      <c r="C25" s="24" t="s">
        <v>20</v>
      </c>
      <c r="D25" s="22" t="s">
        <v>17</v>
      </c>
      <c r="E25" s="60"/>
      <c r="F25" s="23">
        <v>8</v>
      </c>
      <c r="G25" s="173">
        <f t="shared" si="2"/>
        <v>0</v>
      </c>
      <c r="H25" s="8"/>
    </row>
    <row r="26" spans="1:9" x14ac:dyDescent="0.2">
      <c r="A26" s="135"/>
      <c r="B26" s="135"/>
      <c r="C26" s="24" t="s">
        <v>21</v>
      </c>
      <c r="D26" s="22" t="s">
        <v>17</v>
      </c>
      <c r="E26" s="60"/>
      <c r="F26" s="23">
        <v>100</v>
      </c>
      <c r="G26" s="173">
        <f t="shared" si="2"/>
        <v>0</v>
      </c>
      <c r="H26" s="8"/>
    </row>
    <row r="27" spans="1:9" x14ac:dyDescent="0.2">
      <c r="A27" s="135"/>
      <c r="B27" s="135"/>
      <c r="C27" s="22" t="s">
        <v>132</v>
      </c>
      <c r="D27" s="22"/>
      <c r="E27" s="60"/>
      <c r="F27" s="23"/>
      <c r="G27" s="175"/>
      <c r="H27" s="8"/>
    </row>
    <row r="28" spans="1:9" x14ac:dyDescent="0.2">
      <c r="A28" s="135"/>
      <c r="B28" s="135"/>
      <c r="C28" s="24" t="s">
        <v>19</v>
      </c>
      <c r="D28" s="22" t="s">
        <v>17</v>
      </c>
      <c r="E28" s="60"/>
      <c r="F28" s="23">
        <v>2</v>
      </c>
      <c r="G28" s="173">
        <f t="shared" ref="G28:G31" si="3">+F28*E28</f>
        <v>0</v>
      </c>
      <c r="H28" s="8"/>
    </row>
    <row r="29" spans="1:9" x14ac:dyDescent="0.2">
      <c r="A29" s="135"/>
      <c r="B29" s="135"/>
      <c r="C29" s="24" t="s">
        <v>20</v>
      </c>
      <c r="D29" s="22" t="s">
        <v>17</v>
      </c>
      <c r="E29" s="60"/>
      <c r="F29" s="23">
        <v>2</v>
      </c>
      <c r="G29" s="173">
        <f t="shared" si="3"/>
        <v>0</v>
      </c>
      <c r="H29" s="8"/>
    </row>
    <row r="30" spans="1:9" x14ac:dyDescent="0.2">
      <c r="A30" s="136"/>
      <c r="B30" s="136"/>
      <c r="C30" s="24" t="s">
        <v>21</v>
      </c>
      <c r="D30" s="22" t="s">
        <v>17</v>
      </c>
      <c r="E30" s="60"/>
      <c r="F30" s="23">
        <v>2</v>
      </c>
      <c r="G30" s="173">
        <f t="shared" si="3"/>
        <v>0</v>
      </c>
      <c r="H30" s="8"/>
    </row>
    <row r="31" spans="1:9" x14ac:dyDescent="0.2">
      <c r="A31" s="23">
        <v>2</v>
      </c>
      <c r="B31" s="23">
        <v>5</v>
      </c>
      <c r="C31" s="22" t="s">
        <v>18</v>
      </c>
      <c r="D31" s="22" t="s">
        <v>16</v>
      </c>
      <c r="E31" s="60"/>
      <c r="F31" s="23">
        <v>288</v>
      </c>
      <c r="G31" s="173">
        <f t="shared" si="3"/>
        <v>0</v>
      </c>
      <c r="H31" s="8"/>
    </row>
    <row r="32" spans="1:9" x14ac:dyDescent="0.2">
      <c r="A32" s="111">
        <v>2</v>
      </c>
      <c r="B32" s="111">
        <v>6</v>
      </c>
      <c r="C32" s="24" t="s">
        <v>179</v>
      </c>
      <c r="D32" s="22" t="s">
        <v>178</v>
      </c>
      <c r="E32" s="62"/>
      <c r="F32" s="22" t="s">
        <v>178</v>
      </c>
      <c r="G32" s="175" t="s">
        <v>178</v>
      </c>
      <c r="H32" s="8"/>
    </row>
    <row r="33" spans="1:10" x14ac:dyDescent="0.2">
      <c r="A33" s="41"/>
      <c r="B33" s="129" t="s">
        <v>162</v>
      </c>
      <c r="C33" s="130"/>
      <c r="D33" s="130"/>
      <c r="E33" s="130"/>
      <c r="F33" s="131"/>
      <c r="G33" s="174">
        <f>SUM(G23:G31)</f>
        <v>0</v>
      </c>
      <c r="I33" s="67"/>
      <c r="J33" s="67"/>
    </row>
    <row r="34" spans="1:10" x14ac:dyDescent="0.2">
      <c r="A34" s="49"/>
      <c r="B34" s="114"/>
      <c r="C34" s="110"/>
      <c r="D34" s="110"/>
      <c r="E34" s="61"/>
      <c r="F34" s="45" t="s">
        <v>172</v>
      </c>
      <c r="G34" s="174">
        <f>+G33*12%</f>
        <v>0</v>
      </c>
    </row>
    <row r="35" spans="1:10" x14ac:dyDescent="0.2">
      <c r="A35" s="41"/>
      <c r="B35" s="129" t="s">
        <v>157</v>
      </c>
      <c r="C35" s="130"/>
      <c r="D35" s="130"/>
      <c r="E35" s="130"/>
      <c r="F35" s="131"/>
      <c r="G35" s="174">
        <f>+G33+G34</f>
        <v>0</v>
      </c>
    </row>
    <row r="36" spans="1:10" x14ac:dyDescent="0.2">
      <c r="A36" s="23">
        <v>1</v>
      </c>
      <c r="B36" s="23">
        <v>7</v>
      </c>
      <c r="C36" s="22" t="s">
        <v>145</v>
      </c>
      <c r="D36" s="22" t="s">
        <v>36</v>
      </c>
      <c r="E36" s="60"/>
      <c r="F36" s="29">
        <v>14200</v>
      </c>
      <c r="G36" s="173">
        <f t="shared" ref="G36:G68" si="4">+F36*E36</f>
        <v>0</v>
      </c>
    </row>
    <row r="37" spans="1:10" x14ac:dyDescent="0.2">
      <c r="A37" s="23">
        <v>1</v>
      </c>
      <c r="B37" s="23">
        <v>8</v>
      </c>
      <c r="C37" s="22" t="s">
        <v>149</v>
      </c>
      <c r="D37" s="22" t="s">
        <v>37</v>
      </c>
      <c r="E37" s="60"/>
      <c r="F37" s="23">
        <v>20</v>
      </c>
      <c r="G37" s="173">
        <f t="shared" si="4"/>
        <v>0</v>
      </c>
    </row>
    <row r="38" spans="1:10" x14ac:dyDescent="0.2">
      <c r="A38" s="23">
        <v>1</v>
      </c>
      <c r="B38" s="23">
        <v>9</v>
      </c>
      <c r="C38" s="22" t="s">
        <v>148</v>
      </c>
      <c r="D38" s="22" t="s">
        <v>37</v>
      </c>
      <c r="E38" s="60"/>
      <c r="F38" s="23">
        <v>20</v>
      </c>
      <c r="G38" s="173">
        <f t="shared" si="4"/>
        <v>0</v>
      </c>
    </row>
    <row r="39" spans="1:10" x14ac:dyDescent="0.2">
      <c r="A39" s="23">
        <v>1</v>
      </c>
      <c r="B39" s="23">
        <v>10</v>
      </c>
      <c r="C39" s="22" t="s">
        <v>147</v>
      </c>
      <c r="D39" s="22" t="s">
        <v>37</v>
      </c>
      <c r="E39" s="60"/>
      <c r="F39" s="23">
        <v>10</v>
      </c>
      <c r="G39" s="173">
        <f t="shared" si="4"/>
        <v>0</v>
      </c>
    </row>
    <row r="40" spans="1:10" x14ac:dyDescent="0.2">
      <c r="A40" s="23">
        <v>1</v>
      </c>
      <c r="B40" s="23">
        <v>11</v>
      </c>
      <c r="C40" s="22" t="s">
        <v>146</v>
      </c>
      <c r="D40" s="22" t="s">
        <v>37</v>
      </c>
      <c r="E40" s="60"/>
      <c r="F40" s="23">
        <v>8</v>
      </c>
      <c r="G40" s="173">
        <f t="shared" si="4"/>
        <v>0</v>
      </c>
    </row>
    <row r="41" spans="1:10" ht="25.5" x14ac:dyDescent="0.2">
      <c r="A41" s="23">
        <v>1</v>
      </c>
      <c r="B41" s="23">
        <v>12</v>
      </c>
      <c r="C41" s="22" t="s">
        <v>44</v>
      </c>
      <c r="D41" s="22" t="s">
        <v>29</v>
      </c>
      <c r="E41" s="60"/>
      <c r="F41" s="23">
        <v>50</v>
      </c>
      <c r="G41" s="173">
        <f t="shared" si="4"/>
        <v>0</v>
      </c>
    </row>
    <row r="42" spans="1:10" ht="25.5" x14ac:dyDescent="0.2">
      <c r="A42" s="23">
        <v>1</v>
      </c>
      <c r="B42" s="23">
        <v>13</v>
      </c>
      <c r="C42" s="22" t="s">
        <v>45</v>
      </c>
      <c r="D42" s="22" t="s">
        <v>29</v>
      </c>
      <c r="E42" s="60"/>
      <c r="F42" s="23">
        <v>100</v>
      </c>
      <c r="G42" s="173">
        <f t="shared" si="4"/>
        <v>0</v>
      </c>
    </row>
    <row r="43" spans="1:10" ht="25.5" x14ac:dyDescent="0.2">
      <c r="A43" s="23">
        <v>1</v>
      </c>
      <c r="B43" s="23">
        <v>14</v>
      </c>
      <c r="C43" s="22" t="s">
        <v>46</v>
      </c>
      <c r="D43" s="22" t="s">
        <v>29</v>
      </c>
      <c r="E43" s="60"/>
      <c r="F43" s="23">
        <v>42</v>
      </c>
      <c r="G43" s="173">
        <f t="shared" si="4"/>
        <v>0</v>
      </c>
    </row>
    <row r="44" spans="1:10" ht="25.5" x14ac:dyDescent="0.2">
      <c r="A44" s="23">
        <v>1</v>
      </c>
      <c r="B44" s="23">
        <v>15</v>
      </c>
      <c r="C44" s="22" t="s">
        <v>47</v>
      </c>
      <c r="D44" s="22" t="s">
        <v>29</v>
      </c>
      <c r="E44" s="60"/>
      <c r="F44" s="23">
        <v>60</v>
      </c>
      <c r="G44" s="173">
        <f t="shared" si="4"/>
        <v>0</v>
      </c>
    </row>
    <row r="45" spans="1:10" ht="25.5" x14ac:dyDescent="0.2">
      <c r="A45" s="23">
        <v>1</v>
      </c>
      <c r="B45" s="23">
        <v>16</v>
      </c>
      <c r="C45" s="22" t="s">
        <v>48</v>
      </c>
      <c r="D45" s="22" t="s">
        <v>29</v>
      </c>
      <c r="E45" s="60"/>
      <c r="F45" s="23">
        <v>8</v>
      </c>
      <c r="G45" s="173">
        <f t="shared" si="4"/>
        <v>0</v>
      </c>
    </row>
    <row r="46" spans="1:10" x14ac:dyDescent="0.2">
      <c r="A46" s="23">
        <v>1</v>
      </c>
      <c r="B46" s="23">
        <v>17</v>
      </c>
      <c r="C46" s="22" t="s">
        <v>150</v>
      </c>
      <c r="D46" s="22" t="s">
        <v>29</v>
      </c>
      <c r="E46" s="60"/>
      <c r="F46" s="23">
        <v>3</v>
      </c>
      <c r="G46" s="173">
        <f t="shared" si="4"/>
        <v>0</v>
      </c>
    </row>
    <row r="47" spans="1:10" x14ac:dyDescent="0.2">
      <c r="A47" s="23">
        <v>1</v>
      </c>
      <c r="B47" s="23">
        <v>18</v>
      </c>
      <c r="C47" s="22" t="s">
        <v>151</v>
      </c>
      <c r="D47" s="22" t="s">
        <v>37</v>
      </c>
      <c r="E47" s="60"/>
      <c r="F47" s="23">
        <v>15</v>
      </c>
      <c r="G47" s="173">
        <f t="shared" si="4"/>
        <v>0</v>
      </c>
    </row>
    <row r="48" spans="1:10" x14ac:dyDescent="0.2">
      <c r="A48" s="23">
        <v>1</v>
      </c>
      <c r="B48" s="23">
        <v>19</v>
      </c>
      <c r="C48" s="22" t="s">
        <v>49</v>
      </c>
      <c r="D48" s="22" t="s">
        <v>37</v>
      </c>
      <c r="E48" s="60"/>
      <c r="F48" s="23">
        <v>34</v>
      </c>
      <c r="G48" s="173">
        <f t="shared" si="4"/>
        <v>0</v>
      </c>
    </row>
    <row r="49" spans="1:7" x14ac:dyDescent="0.2">
      <c r="A49" s="23">
        <v>1</v>
      </c>
      <c r="B49" s="23">
        <v>20</v>
      </c>
      <c r="C49" s="22" t="s">
        <v>50</v>
      </c>
      <c r="D49" s="22" t="s">
        <v>37</v>
      </c>
      <c r="E49" s="60"/>
      <c r="F49" s="23">
        <v>2</v>
      </c>
      <c r="G49" s="173">
        <f t="shared" si="4"/>
        <v>0</v>
      </c>
    </row>
    <row r="50" spans="1:7" x14ac:dyDescent="0.2">
      <c r="A50" s="23">
        <v>1</v>
      </c>
      <c r="B50" s="23">
        <v>21</v>
      </c>
      <c r="C50" s="22" t="s">
        <v>51</v>
      </c>
      <c r="D50" s="22" t="s">
        <v>11</v>
      </c>
      <c r="E50" s="60"/>
      <c r="F50" s="23">
        <v>10</v>
      </c>
      <c r="G50" s="173">
        <f t="shared" si="4"/>
        <v>0</v>
      </c>
    </row>
    <row r="51" spans="1:7" x14ac:dyDescent="0.2">
      <c r="A51" s="23">
        <v>1</v>
      </c>
      <c r="B51" s="23">
        <v>22</v>
      </c>
      <c r="C51" s="22" t="s">
        <v>52</v>
      </c>
      <c r="D51" s="22" t="s">
        <v>29</v>
      </c>
      <c r="E51" s="60"/>
      <c r="F51" s="23">
        <v>16</v>
      </c>
      <c r="G51" s="173">
        <f t="shared" si="4"/>
        <v>0</v>
      </c>
    </row>
    <row r="52" spans="1:7" x14ac:dyDescent="0.2">
      <c r="A52" s="23">
        <v>1</v>
      </c>
      <c r="B52" s="23">
        <v>23</v>
      </c>
      <c r="C52" s="22" t="s">
        <v>53</v>
      </c>
      <c r="D52" s="22" t="s">
        <v>29</v>
      </c>
      <c r="E52" s="60"/>
      <c r="F52" s="23">
        <v>6</v>
      </c>
      <c r="G52" s="173">
        <f t="shared" si="4"/>
        <v>0</v>
      </c>
    </row>
    <row r="53" spans="1:7" x14ac:dyDescent="0.2">
      <c r="A53" s="23">
        <v>1</v>
      </c>
      <c r="B53" s="23">
        <v>24</v>
      </c>
      <c r="C53" s="22" t="s">
        <v>54</v>
      </c>
      <c r="D53" s="22" t="s">
        <v>38</v>
      </c>
      <c r="E53" s="60"/>
      <c r="F53" s="23">
        <v>40</v>
      </c>
      <c r="G53" s="173">
        <f t="shared" si="4"/>
        <v>0</v>
      </c>
    </row>
    <row r="54" spans="1:7" x14ac:dyDescent="0.2">
      <c r="A54" s="23">
        <v>1</v>
      </c>
      <c r="B54" s="23">
        <v>25</v>
      </c>
      <c r="C54" s="22" t="s">
        <v>55</v>
      </c>
      <c r="D54" s="22" t="s">
        <v>11</v>
      </c>
      <c r="E54" s="60"/>
      <c r="F54" s="23">
        <v>3</v>
      </c>
      <c r="G54" s="173">
        <f t="shared" si="4"/>
        <v>0</v>
      </c>
    </row>
    <row r="55" spans="1:7" x14ac:dyDescent="0.2">
      <c r="A55" s="23">
        <v>1</v>
      </c>
      <c r="B55" s="23">
        <v>26</v>
      </c>
      <c r="C55" s="22" t="s">
        <v>65</v>
      </c>
      <c r="D55" s="22" t="s">
        <v>11</v>
      </c>
      <c r="E55" s="60"/>
      <c r="F55" s="23">
        <v>5</v>
      </c>
      <c r="G55" s="173">
        <f t="shared" si="4"/>
        <v>0</v>
      </c>
    </row>
    <row r="56" spans="1:7" x14ac:dyDescent="0.2">
      <c r="A56" s="23">
        <v>1</v>
      </c>
      <c r="B56" s="23">
        <v>27</v>
      </c>
      <c r="C56" s="22" t="s">
        <v>64</v>
      </c>
      <c r="D56" s="22" t="s">
        <v>11</v>
      </c>
      <c r="E56" s="60"/>
      <c r="F56" s="23">
        <v>3</v>
      </c>
      <c r="G56" s="173">
        <f t="shared" si="4"/>
        <v>0</v>
      </c>
    </row>
    <row r="57" spans="1:7" x14ac:dyDescent="0.2">
      <c r="A57" s="23">
        <v>1</v>
      </c>
      <c r="B57" s="23">
        <v>28</v>
      </c>
      <c r="C57" s="22" t="s">
        <v>63</v>
      </c>
      <c r="D57" s="22" t="s">
        <v>39</v>
      </c>
      <c r="E57" s="60"/>
      <c r="F57" s="23">
        <v>2</v>
      </c>
      <c r="G57" s="173">
        <f t="shared" si="4"/>
        <v>0</v>
      </c>
    </row>
    <row r="58" spans="1:7" x14ac:dyDescent="0.2">
      <c r="A58" s="23">
        <v>1</v>
      </c>
      <c r="B58" s="23">
        <v>29</v>
      </c>
      <c r="C58" s="22" t="s">
        <v>62</v>
      </c>
      <c r="D58" s="22" t="s">
        <v>11</v>
      </c>
      <c r="E58" s="60"/>
      <c r="F58" s="23">
        <v>3</v>
      </c>
      <c r="G58" s="173">
        <f t="shared" si="4"/>
        <v>0</v>
      </c>
    </row>
    <row r="59" spans="1:7" x14ac:dyDescent="0.2">
      <c r="A59" s="23">
        <v>1</v>
      </c>
      <c r="B59" s="23">
        <v>30</v>
      </c>
      <c r="C59" s="22" t="s">
        <v>61</v>
      </c>
      <c r="D59" s="22" t="s">
        <v>11</v>
      </c>
      <c r="E59" s="60"/>
      <c r="F59" s="23">
        <v>3</v>
      </c>
      <c r="G59" s="173">
        <f t="shared" si="4"/>
        <v>0</v>
      </c>
    </row>
    <row r="60" spans="1:7" x14ac:dyDescent="0.2">
      <c r="A60" s="23">
        <v>1</v>
      </c>
      <c r="B60" s="23">
        <v>31</v>
      </c>
      <c r="C60" s="22" t="s">
        <v>60</v>
      </c>
      <c r="D60" s="22" t="s">
        <v>11</v>
      </c>
      <c r="E60" s="60"/>
      <c r="F60" s="23">
        <v>2</v>
      </c>
      <c r="G60" s="173">
        <f t="shared" si="4"/>
        <v>0</v>
      </c>
    </row>
    <row r="61" spans="1:7" x14ac:dyDescent="0.2">
      <c r="A61" s="23">
        <v>1</v>
      </c>
      <c r="B61" s="23">
        <v>32</v>
      </c>
      <c r="C61" s="22" t="s">
        <v>40</v>
      </c>
      <c r="D61" s="22" t="s">
        <v>11</v>
      </c>
      <c r="E61" s="60"/>
      <c r="F61" s="23">
        <v>5</v>
      </c>
      <c r="G61" s="173">
        <f t="shared" si="4"/>
        <v>0</v>
      </c>
    </row>
    <row r="62" spans="1:7" x14ac:dyDescent="0.2">
      <c r="A62" s="23">
        <v>1</v>
      </c>
      <c r="B62" s="23">
        <v>33</v>
      </c>
      <c r="C62" s="22" t="s">
        <v>59</v>
      </c>
      <c r="D62" s="22" t="s">
        <v>11</v>
      </c>
      <c r="E62" s="60"/>
      <c r="F62" s="23">
        <v>55</v>
      </c>
      <c r="G62" s="173">
        <f t="shared" si="4"/>
        <v>0</v>
      </c>
    </row>
    <row r="63" spans="1:7" x14ac:dyDescent="0.2">
      <c r="A63" s="23">
        <v>1</v>
      </c>
      <c r="B63" s="23">
        <v>34</v>
      </c>
      <c r="C63" s="22" t="s">
        <v>58</v>
      </c>
      <c r="D63" s="22" t="s">
        <v>11</v>
      </c>
      <c r="E63" s="60"/>
      <c r="F63" s="23">
        <v>16</v>
      </c>
      <c r="G63" s="173">
        <f t="shared" si="4"/>
        <v>0</v>
      </c>
    </row>
    <row r="64" spans="1:7" x14ac:dyDescent="0.2">
      <c r="A64" s="23">
        <v>1</v>
      </c>
      <c r="B64" s="23">
        <v>35</v>
      </c>
      <c r="C64" s="22" t="s">
        <v>57</v>
      </c>
      <c r="D64" s="22" t="s">
        <v>11</v>
      </c>
      <c r="E64" s="60"/>
      <c r="F64" s="23">
        <v>4</v>
      </c>
      <c r="G64" s="173">
        <f t="shared" si="4"/>
        <v>0</v>
      </c>
    </row>
    <row r="65" spans="1:10" x14ac:dyDescent="0.2">
      <c r="A65" s="23">
        <v>1</v>
      </c>
      <c r="B65" s="23">
        <v>36</v>
      </c>
      <c r="C65" s="22" t="s">
        <v>56</v>
      </c>
      <c r="D65" s="22" t="s">
        <v>11</v>
      </c>
      <c r="E65" s="60"/>
      <c r="F65" s="23">
        <v>4</v>
      </c>
      <c r="G65" s="173">
        <f t="shared" si="4"/>
        <v>0</v>
      </c>
    </row>
    <row r="66" spans="1:10" x14ac:dyDescent="0.2">
      <c r="A66" s="23">
        <v>1</v>
      </c>
      <c r="B66" s="23">
        <v>37</v>
      </c>
      <c r="C66" s="22" t="s">
        <v>41</v>
      </c>
      <c r="D66" s="22" t="s">
        <v>27</v>
      </c>
      <c r="E66" s="60"/>
      <c r="F66" s="23">
        <v>3</v>
      </c>
      <c r="G66" s="173">
        <f t="shared" si="4"/>
        <v>0</v>
      </c>
    </row>
    <row r="67" spans="1:10" x14ac:dyDescent="0.2">
      <c r="A67" s="23">
        <v>1</v>
      </c>
      <c r="B67" s="23">
        <v>38</v>
      </c>
      <c r="C67" s="22" t="s">
        <v>42</v>
      </c>
      <c r="D67" s="22" t="s">
        <v>27</v>
      </c>
      <c r="E67" s="60"/>
      <c r="F67" s="23">
        <v>2</v>
      </c>
      <c r="G67" s="173">
        <f t="shared" si="4"/>
        <v>0</v>
      </c>
    </row>
    <row r="68" spans="1:10" ht="25.5" x14ac:dyDescent="0.2">
      <c r="A68" s="23">
        <v>1</v>
      </c>
      <c r="B68" s="23">
        <v>39</v>
      </c>
      <c r="C68" s="22" t="s">
        <v>152</v>
      </c>
      <c r="D68" s="22" t="s">
        <v>153</v>
      </c>
      <c r="E68" s="60"/>
      <c r="F68" s="32">
        <v>400</v>
      </c>
      <c r="G68" s="173">
        <f t="shared" si="4"/>
        <v>0</v>
      </c>
    </row>
    <row r="69" spans="1:10" x14ac:dyDescent="0.2">
      <c r="A69" s="41"/>
      <c r="B69" s="127" t="s">
        <v>158</v>
      </c>
      <c r="C69" s="127"/>
      <c r="D69" s="127"/>
      <c r="E69" s="127"/>
      <c r="F69" s="53"/>
      <c r="G69" s="174">
        <f>SUM(G36:G68)</f>
        <v>0</v>
      </c>
      <c r="J69" s="67"/>
    </row>
    <row r="70" spans="1:10" x14ac:dyDescent="0.2">
      <c r="A70" s="41"/>
      <c r="B70" s="127" t="s">
        <v>154</v>
      </c>
      <c r="C70" s="127"/>
      <c r="D70" s="127"/>
      <c r="E70" s="127"/>
      <c r="F70" s="55"/>
      <c r="G70" s="174">
        <f>+F70*$G$69</f>
        <v>0</v>
      </c>
    </row>
    <row r="71" spans="1:10" x14ac:dyDescent="0.2">
      <c r="A71" s="41"/>
      <c r="B71" s="127" t="s">
        <v>155</v>
      </c>
      <c r="C71" s="127"/>
      <c r="D71" s="127"/>
      <c r="E71" s="127"/>
      <c r="F71" s="55"/>
      <c r="G71" s="174">
        <f>+F71*$G$69</f>
        <v>0</v>
      </c>
    </row>
    <row r="72" spans="1:10" x14ac:dyDescent="0.2">
      <c r="A72" s="41"/>
      <c r="B72" s="127" t="s">
        <v>156</v>
      </c>
      <c r="C72" s="127"/>
      <c r="D72" s="127"/>
      <c r="E72" s="127"/>
      <c r="F72" s="55"/>
      <c r="G72" s="174">
        <f>+F72*$G$69</f>
        <v>0</v>
      </c>
    </row>
    <row r="73" spans="1:10" x14ac:dyDescent="0.2">
      <c r="A73" s="49"/>
      <c r="B73" s="110"/>
      <c r="C73" s="110"/>
      <c r="D73" s="110"/>
      <c r="E73" s="61" t="s">
        <v>160</v>
      </c>
      <c r="F73" s="53"/>
      <c r="G73" s="174">
        <f>SUM(G69:G72)</f>
        <v>0</v>
      </c>
      <c r="I73" s="67"/>
    </row>
    <row r="74" spans="1:10" x14ac:dyDescent="0.2">
      <c r="A74" s="41"/>
      <c r="B74" s="127" t="s">
        <v>159</v>
      </c>
      <c r="C74" s="127"/>
      <c r="D74" s="127"/>
      <c r="E74" s="127"/>
      <c r="F74" s="47">
        <v>0.12</v>
      </c>
      <c r="G74" s="174">
        <f>+G73*F74</f>
        <v>0</v>
      </c>
    </row>
    <row r="75" spans="1:10" x14ac:dyDescent="0.2">
      <c r="A75" s="41"/>
      <c r="B75" s="127" t="s">
        <v>157</v>
      </c>
      <c r="C75" s="130"/>
      <c r="D75" s="130"/>
      <c r="E75" s="130"/>
      <c r="F75" s="131"/>
      <c r="G75" s="174">
        <f>+G73+G74</f>
        <v>0</v>
      </c>
    </row>
    <row r="76" spans="1:10" x14ac:dyDescent="0.2">
      <c r="B76" s="120" t="s">
        <v>166</v>
      </c>
      <c r="C76" s="121"/>
      <c r="D76" s="121"/>
      <c r="E76" s="121"/>
      <c r="F76" s="121"/>
      <c r="G76" s="122"/>
    </row>
    <row r="77" spans="1:10" x14ac:dyDescent="0.2">
      <c r="A77" s="25"/>
      <c r="B77" s="25" t="s">
        <v>10</v>
      </c>
      <c r="C77" s="25" t="s">
        <v>0</v>
      </c>
      <c r="D77" s="25" t="s">
        <v>11</v>
      </c>
      <c r="E77" s="63" t="s">
        <v>12</v>
      </c>
      <c r="F77" s="30" t="s">
        <v>13</v>
      </c>
      <c r="G77" s="176" t="s">
        <v>14</v>
      </c>
      <c r="H77" s="2"/>
    </row>
    <row r="78" spans="1:10" x14ac:dyDescent="0.2">
      <c r="A78" s="23">
        <v>3</v>
      </c>
      <c r="B78" s="23">
        <v>40</v>
      </c>
      <c r="C78" s="22" t="s">
        <v>22</v>
      </c>
      <c r="D78" s="22" t="s">
        <v>23</v>
      </c>
      <c r="E78" s="60"/>
      <c r="F78" s="23">
        <v>200</v>
      </c>
      <c r="G78" s="173">
        <f t="shared" ref="G78:G88" si="5">+F78*E78</f>
        <v>0</v>
      </c>
    </row>
    <row r="79" spans="1:10" x14ac:dyDescent="0.2">
      <c r="A79" s="23">
        <v>3</v>
      </c>
      <c r="B79" s="23">
        <v>41</v>
      </c>
      <c r="C79" s="22" t="s">
        <v>24</v>
      </c>
      <c r="D79" s="22" t="s">
        <v>25</v>
      </c>
      <c r="E79" s="60"/>
      <c r="F79" s="23">
        <v>228</v>
      </c>
      <c r="G79" s="173">
        <f t="shared" si="5"/>
        <v>0</v>
      </c>
    </row>
    <row r="80" spans="1:10" x14ac:dyDescent="0.2">
      <c r="A80" s="23">
        <v>3</v>
      </c>
      <c r="B80" s="23">
        <v>42</v>
      </c>
      <c r="C80" s="22" t="s">
        <v>26</v>
      </c>
      <c r="D80" s="22" t="s">
        <v>27</v>
      </c>
      <c r="E80" s="60"/>
      <c r="F80" s="23">
        <v>10</v>
      </c>
      <c r="G80" s="173">
        <f t="shared" si="5"/>
        <v>0</v>
      </c>
    </row>
    <row r="81" spans="1:10" ht="25.5" x14ac:dyDescent="0.2">
      <c r="A81" s="23">
        <v>3</v>
      </c>
      <c r="B81" s="23">
        <v>43</v>
      </c>
      <c r="C81" s="22" t="s">
        <v>28</v>
      </c>
      <c r="D81" s="22" t="s">
        <v>25</v>
      </c>
      <c r="E81" s="60"/>
      <c r="F81" s="23">
        <v>1138</v>
      </c>
      <c r="G81" s="173">
        <f t="shared" si="5"/>
        <v>0</v>
      </c>
    </row>
    <row r="82" spans="1:10" x14ac:dyDescent="0.2">
      <c r="A82" s="23">
        <v>3</v>
      </c>
      <c r="B82" s="23">
        <v>44</v>
      </c>
      <c r="C82" s="22" t="s">
        <v>30</v>
      </c>
      <c r="D82" s="22" t="s">
        <v>25</v>
      </c>
      <c r="E82" s="60"/>
      <c r="F82" s="23">
        <v>6</v>
      </c>
      <c r="G82" s="173">
        <f t="shared" si="5"/>
        <v>0</v>
      </c>
    </row>
    <row r="83" spans="1:10" x14ac:dyDescent="0.2">
      <c r="A83" s="23">
        <v>3</v>
      </c>
      <c r="B83" s="23">
        <v>45</v>
      </c>
      <c r="C83" s="22" t="s">
        <v>31</v>
      </c>
      <c r="D83" s="22" t="s">
        <v>23</v>
      </c>
      <c r="E83" s="60"/>
      <c r="F83" s="23">
        <v>3</v>
      </c>
      <c r="G83" s="173">
        <f t="shared" si="5"/>
        <v>0</v>
      </c>
    </row>
    <row r="84" spans="1:10" ht="25.5" x14ac:dyDescent="0.2">
      <c r="A84" s="23">
        <v>3</v>
      </c>
      <c r="B84" s="23">
        <v>46</v>
      </c>
      <c r="C84" s="22" t="s">
        <v>32</v>
      </c>
      <c r="D84" s="22" t="s">
        <v>23</v>
      </c>
      <c r="E84" s="60"/>
      <c r="F84" s="23">
        <v>5</v>
      </c>
      <c r="G84" s="173">
        <f t="shared" si="5"/>
        <v>0</v>
      </c>
    </row>
    <row r="85" spans="1:10" x14ac:dyDescent="0.2">
      <c r="A85" s="23">
        <v>3</v>
      </c>
      <c r="B85" s="23">
        <v>47</v>
      </c>
      <c r="C85" s="22" t="s">
        <v>35</v>
      </c>
      <c r="D85" s="22" t="s">
        <v>25</v>
      </c>
      <c r="E85" s="60"/>
      <c r="F85" s="23">
        <v>33</v>
      </c>
      <c r="G85" s="173">
        <f t="shared" si="5"/>
        <v>0</v>
      </c>
    </row>
    <row r="86" spans="1:10" x14ac:dyDescent="0.2">
      <c r="A86" s="23">
        <v>3</v>
      </c>
      <c r="B86" s="23">
        <v>48</v>
      </c>
      <c r="C86" s="22" t="s">
        <v>33</v>
      </c>
      <c r="D86" s="22" t="s">
        <v>23</v>
      </c>
      <c r="E86" s="60"/>
      <c r="F86" s="23">
        <v>5</v>
      </c>
      <c r="G86" s="173">
        <f t="shared" si="5"/>
        <v>0</v>
      </c>
    </row>
    <row r="87" spans="1:10" x14ac:dyDescent="0.2">
      <c r="A87" s="23">
        <v>3</v>
      </c>
      <c r="B87" s="23">
        <v>49</v>
      </c>
      <c r="C87" s="22" t="s">
        <v>34</v>
      </c>
      <c r="D87" s="22" t="s">
        <v>25</v>
      </c>
      <c r="E87" s="60"/>
      <c r="F87" s="23">
        <v>31</v>
      </c>
      <c r="G87" s="173">
        <f t="shared" si="5"/>
        <v>0</v>
      </c>
    </row>
    <row r="88" spans="1:10" x14ac:dyDescent="0.2">
      <c r="A88" s="23">
        <v>3</v>
      </c>
      <c r="B88" s="23">
        <v>50</v>
      </c>
      <c r="C88" s="22" t="s">
        <v>129</v>
      </c>
      <c r="D88" s="22" t="s">
        <v>130</v>
      </c>
      <c r="E88" s="60"/>
      <c r="F88" s="32">
        <v>48</v>
      </c>
      <c r="G88" s="173">
        <f t="shared" si="5"/>
        <v>0</v>
      </c>
    </row>
    <row r="89" spans="1:10" x14ac:dyDescent="0.2">
      <c r="A89" s="41"/>
      <c r="B89" s="128" t="s">
        <v>158</v>
      </c>
      <c r="C89" s="137"/>
      <c r="D89" s="137"/>
      <c r="E89" s="137"/>
      <c r="F89" s="53"/>
      <c r="G89" s="174">
        <f>SUM(G78:G88)</f>
        <v>0</v>
      </c>
      <c r="J89" s="67"/>
    </row>
    <row r="90" spans="1:10" x14ac:dyDescent="0.2">
      <c r="A90" s="41"/>
      <c r="B90" s="127" t="s">
        <v>154</v>
      </c>
      <c r="C90" s="127"/>
      <c r="D90" s="127"/>
      <c r="E90" s="127"/>
      <c r="F90" s="55"/>
      <c r="G90" s="174">
        <f>+F90*$G$89</f>
        <v>0</v>
      </c>
    </row>
    <row r="91" spans="1:10" x14ac:dyDescent="0.2">
      <c r="A91" s="41"/>
      <c r="B91" s="127" t="s">
        <v>155</v>
      </c>
      <c r="C91" s="127"/>
      <c r="D91" s="127"/>
      <c r="E91" s="127"/>
      <c r="F91" s="55"/>
      <c r="G91" s="174">
        <f>+F91*$G$89</f>
        <v>0</v>
      </c>
    </row>
    <row r="92" spans="1:10" x14ac:dyDescent="0.2">
      <c r="A92" s="41"/>
      <c r="B92" s="127" t="s">
        <v>156</v>
      </c>
      <c r="C92" s="127"/>
      <c r="D92" s="127"/>
      <c r="E92" s="127"/>
      <c r="F92" s="55"/>
      <c r="G92" s="174">
        <f>+F92*$G$89</f>
        <v>0</v>
      </c>
    </row>
    <row r="93" spans="1:10" x14ac:dyDescent="0.2">
      <c r="A93" s="49"/>
      <c r="B93" s="110"/>
      <c r="C93" s="110"/>
      <c r="D93" s="110"/>
      <c r="E93" s="61" t="s">
        <v>160</v>
      </c>
      <c r="F93" s="53"/>
      <c r="G93" s="174">
        <f>SUM(G89:G92)</f>
        <v>0</v>
      </c>
      <c r="I93" s="67"/>
    </row>
    <row r="94" spans="1:10" x14ac:dyDescent="0.2">
      <c r="A94" s="41"/>
      <c r="B94" s="127" t="s">
        <v>159</v>
      </c>
      <c r="C94" s="127"/>
      <c r="D94" s="127"/>
      <c r="E94" s="127"/>
      <c r="F94" s="47">
        <v>0.12</v>
      </c>
      <c r="G94" s="174">
        <f>+G93*F94</f>
        <v>0</v>
      </c>
    </row>
    <row r="95" spans="1:10" x14ac:dyDescent="0.2">
      <c r="A95" s="41"/>
      <c r="B95" s="127" t="s">
        <v>157</v>
      </c>
      <c r="C95" s="130"/>
      <c r="D95" s="130"/>
      <c r="E95" s="130"/>
      <c r="F95" s="131"/>
      <c r="G95" s="174">
        <f>+G93+G94</f>
        <v>0</v>
      </c>
    </row>
    <row r="96" spans="1:10" x14ac:dyDescent="0.2">
      <c r="B96" s="120" t="s">
        <v>167</v>
      </c>
      <c r="C96" s="121"/>
      <c r="D96" s="121"/>
      <c r="E96" s="121"/>
      <c r="F96" s="121"/>
      <c r="G96" s="122"/>
    </row>
    <row r="97" spans="1:10" x14ac:dyDescent="0.2">
      <c r="A97" s="25"/>
      <c r="B97" s="25" t="s">
        <v>10</v>
      </c>
      <c r="C97" s="25" t="s">
        <v>0</v>
      </c>
      <c r="D97" s="25" t="s">
        <v>11</v>
      </c>
      <c r="E97" s="63" t="s">
        <v>12</v>
      </c>
      <c r="F97" s="30" t="s">
        <v>13</v>
      </c>
      <c r="G97" s="176" t="s">
        <v>14</v>
      </c>
      <c r="H97" s="2"/>
    </row>
    <row r="98" spans="1:10" ht="25.5" x14ac:dyDescent="0.2">
      <c r="A98" s="23">
        <v>4</v>
      </c>
      <c r="B98" s="23">
        <v>51</v>
      </c>
      <c r="C98" s="22" t="s">
        <v>67</v>
      </c>
      <c r="D98" s="22" t="s">
        <v>68</v>
      </c>
      <c r="E98" s="60"/>
      <c r="F98" s="23">
        <v>3</v>
      </c>
      <c r="G98" s="173">
        <f t="shared" ref="G98:G109" si="6">+F98*E98</f>
        <v>0</v>
      </c>
      <c r="H98" s="2"/>
    </row>
    <row r="99" spans="1:10" ht="25.5" x14ac:dyDescent="0.2">
      <c r="A99" s="23">
        <v>4</v>
      </c>
      <c r="B99" s="23">
        <v>52</v>
      </c>
      <c r="C99" s="22" t="s">
        <v>69</v>
      </c>
      <c r="D99" s="22" t="s">
        <v>70</v>
      </c>
      <c r="E99" s="60"/>
      <c r="F99" s="23">
        <v>4</v>
      </c>
      <c r="G99" s="173">
        <f t="shared" si="6"/>
        <v>0</v>
      </c>
      <c r="H99" s="2"/>
    </row>
    <row r="100" spans="1:10" ht="25.5" x14ac:dyDescent="0.2">
      <c r="A100" s="23">
        <v>4</v>
      </c>
      <c r="B100" s="23">
        <v>53</v>
      </c>
      <c r="C100" s="22" t="s">
        <v>71</v>
      </c>
      <c r="D100" s="22" t="s">
        <v>72</v>
      </c>
      <c r="E100" s="60"/>
      <c r="F100" s="23">
        <v>2</v>
      </c>
      <c r="G100" s="173">
        <f t="shared" si="6"/>
        <v>0</v>
      </c>
      <c r="H100" s="2"/>
    </row>
    <row r="101" spans="1:10" x14ac:dyDescent="0.2">
      <c r="A101" s="23">
        <v>4</v>
      </c>
      <c r="B101" s="23">
        <v>54</v>
      </c>
      <c r="C101" s="22" t="s">
        <v>73</v>
      </c>
      <c r="D101" s="22" t="s">
        <v>38</v>
      </c>
      <c r="E101" s="60"/>
      <c r="F101" s="29">
        <v>9800</v>
      </c>
      <c r="G101" s="173">
        <f t="shared" si="6"/>
        <v>0</v>
      </c>
      <c r="H101" s="2"/>
    </row>
    <row r="102" spans="1:10" x14ac:dyDescent="0.2">
      <c r="A102" s="23">
        <v>4</v>
      </c>
      <c r="B102" s="23">
        <v>55</v>
      </c>
      <c r="C102" s="22" t="s">
        <v>74</v>
      </c>
      <c r="D102" s="22" t="s">
        <v>75</v>
      </c>
      <c r="E102" s="60"/>
      <c r="F102" s="23">
        <v>10</v>
      </c>
      <c r="G102" s="173">
        <f t="shared" si="6"/>
        <v>0</v>
      </c>
      <c r="H102" s="2"/>
    </row>
    <row r="103" spans="1:10" x14ac:dyDescent="0.2">
      <c r="A103" s="23">
        <v>4</v>
      </c>
      <c r="B103" s="23">
        <v>56</v>
      </c>
      <c r="C103" s="22" t="s">
        <v>76</v>
      </c>
      <c r="D103" s="22" t="s">
        <v>11</v>
      </c>
      <c r="E103" s="60"/>
      <c r="F103" s="23">
        <v>4</v>
      </c>
      <c r="G103" s="173">
        <f t="shared" si="6"/>
        <v>0</v>
      </c>
      <c r="H103" s="2"/>
    </row>
    <row r="104" spans="1:10" x14ac:dyDescent="0.2">
      <c r="A104" s="23">
        <v>4</v>
      </c>
      <c r="B104" s="23">
        <v>57</v>
      </c>
      <c r="C104" s="22" t="s">
        <v>77</v>
      </c>
      <c r="D104" s="22" t="s">
        <v>11</v>
      </c>
      <c r="E104" s="60"/>
      <c r="F104" s="23">
        <v>4</v>
      </c>
      <c r="G104" s="173">
        <f t="shared" si="6"/>
        <v>0</v>
      </c>
      <c r="H104" s="2"/>
    </row>
    <row r="105" spans="1:10" ht="25.5" x14ac:dyDescent="0.2">
      <c r="A105" s="23">
        <v>4</v>
      </c>
      <c r="B105" s="23">
        <v>58</v>
      </c>
      <c r="C105" s="22" t="s">
        <v>78</v>
      </c>
      <c r="D105" s="22" t="s">
        <v>79</v>
      </c>
      <c r="E105" s="60"/>
      <c r="F105" s="23">
        <v>2</v>
      </c>
      <c r="G105" s="173">
        <f t="shared" si="6"/>
        <v>0</v>
      </c>
      <c r="H105" s="2"/>
    </row>
    <row r="106" spans="1:10" ht="25.5" x14ac:dyDescent="0.2">
      <c r="A106" s="23">
        <v>4</v>
      </c>
      <c r="B106" s="23">
        <v>59</v>
      </c>
      <c r="C106" s="22" t="s">
        <v>80</v>
      </c>
      <c r="D106" s="22" t="s">
        <v>81</v>
      </c>
      <c r="E106" s="60"/>
      <c r="F106" s="23">
        <v>2</v>
      </c>
      <c r="G106" s="173">
        <f t="shared" si="6"/>
        <v>0</v>
      </c>
      <c r="H106" s="2"/>
    </row>
    <row r="107" spans="1:10" ht="25.5" x14ac:dyDescent="0.2">
      <c r="A107" s="23">
        <v>4</v>
      </c>
      <c r="B107" s="23">
        <v>60</v>
      </c>
      <c r="C107" s="22" t="s">
        <v>82</v>
      </c>
      <c r="D107" s="22" t="s">
        <v>83</v>
      </c>
      <c r="E107" s="60"/>
      <c r="F107" s="23">
        <v>1</v>
      </c>
      <c r="G107" s="173">
        <f t="shared" si="6"/>
        <v>0</v>
      </c>
      <c r="H107" s="2"/>
    </row>
    <row r="108" spans="1:10" x14ac:dyDescent="0.2">
      <c r="A108" s="23">
        <v>4</v>
      </c>
      <c r="B108" s="23">
        <v>61</v>
      </c>
      <c r="C108" s="22" t="s">
        <v>84</v>
      </c>
      <c r="D108" s="22" t="s">
        <v>85</v>
      </c>
      <c r="E108" s="60"/>
      <c r="F108" s="23">
        <v>1</v>
      </c>
      <c r="G108" s="173">
        <f t="shared" si="6"/>
        <v>0</v>
      </c>
      <c r="H108" s="2"/>
    </row>
    <row r="109" spans="1:10" ht="38.25" x14ac:dyDescent="0.2">
      <c r="A109" s="23">
        <v>4</v>
      </c>
      <c r="B109" s="23">
        <v>62</v>
      </c>
      <c r="C109" s="22" t="s">
        <v>43</v>
      </c>
      <c r="D109" s="22" t="s">
        <v>11</v>
      </c>
      <c r="E109" s="60"/>
      <c r="F109" s="23">
        <v>4</v>
      </c>
      <c r="G109" s="173">
        <f t="shared" si="6"/>
        <v>0</v>
      </c>
    </row>
    <row r="110" spans="1:10" x14ac:dyDescent="0.2">
      <c r="A110" s="41"/>
      <c r="B110" s="127" t="s">
        <v>158</v>
      </c>
      <c r="C110" s="127"/>
      <c r="D110" s="127"/>
      <c r="E110" s="127"/>
      <c r="F110" s="53"/>
      <c r="G110" s="174">
        <f>SUM(G98:G109)</f>
        <v>0</v>
      </c>
      <c r="J110" s="67"/>
    </row>
    <row r="111" spans="1:10" x14ac:dyDescent="0.2">
      <c r="A111" s="41"/>
      <c r="B111" s="127" t="s">
        <v>154</v>
      </c>
      <c r="C111" s="127"/>
      <c r="D111" s="127"/>
      <c r="E111" s="127"/>
      <c r="F111" s="55"/>
      <c r="G111" s="174">
        <f>+F111*$G$110</f>
        <v>0</v>
      </c>
    </row>
    <row r="112" spans="1:10" x14ac:dyDescent="0.2">
      <c r="A112" s="41"/>
      <c r="B112" s="127" t="s">
        <v>155</v>
      </c>
      <c r="C112" s="127"/>
      <c r="D112" s="127"/>
      <c r="E112" s="127"/>
      <c r="F112" s="55"/>
      <c r="G112" s="174">
        <f t="shared" ref="G112:G113" si="7">+F112*$G$110</f>
        <v>0</v>
      </c>
    </row>
    <row r="113" spans="1:9" x14ac:dyDescent="0.2">
      <c r="A113" s="41"/>
      <c r="B113" s="127" t="s">
        <v>156</v>
      </c>
      <c r="C113" s="127"/>
      <c r="D113" s="127"/>
      <c r="E113" s="127"/>
      <c r="F113" s="55"/>
      <c r="G113" s="174">
        <f t="shared" si="7"/>
        <v>0</v>
      </c>
    </row>
    <row r="114" spans="1:9" x14ac:dyDescent="0.2">
      <c r="A114" s="49"/>
      <c r="B114" s="110"/>
      <c r="C114" s="110"/>
      <c r="D114" s="110"/>
      <c r="E114" s="61" t="s">
        <v>160</v>
      </c>
      <c r="F114" s="53"/>
      <c r="G114" s="174">
        <f>SUM(G110:G113)</f>
        <v>0</v>
      </c>
      <c r="I114" s="67"/>
    </row>
    <row r="115" spans="1:9" x14ac:dyDescent="0.2">
      <c r="A115" s="41"/>
      <c r="B115" s="127" t="s">
        <v>161</v>
      </c>
      <c r="C115" s="127"/>
      <c r="D115" s="127"/>
      <c r="E115" s="127"/>
      <c r="F115" s="47">
        <v>0.12</v>
      </c>
      <c r="G115" s="174">
        <f>+G113*F115</f>
        <v>0</v>
      </c>
    </row>
    <row r="116" spans="1:9" x14ac:dyDescent="0.2">
      <c r="A116" s="41"/>
      <c r="B116" s="127" t="s">
        <v>157</v>
      </c>
      <c r="C116" s="130"/>
      <c r="D116" s="130"/>
      <c r="E116" s="130"/>
      <c r="F116" s="131"/>
      <c r="G116" s="174">
        <f>+G114+G115</f>
        <v>0</v>
      </c>
    </row>
    <row r="117" spans="1:9" x14ac:dyDescent="0.2">
      <c r="B117" s="120" t="s">
        <v>168</v>
      </c>
      <c r="C117" s="121"/>
      <c r="D117" s="121"/>
      <c r="E117" s="121"/>
      <c r="F117" s="121"/>
      <c r="G117" s="122"/>
    </row>
    <row r="118" spans="1:9" x14ac:dyDescent="0.2">
      <c r="A118" s="25"/>
      <c r="B118" s="25" t="s">
        <v>10</v>
      </c>
      <c r="C118" s="25" t="s">
        <v>0</v>
      </c>
      <c r="D118" s="25" t="s">
        <v>11</v>
      </c>
      <c r="E118" s="63" t="s">
        <v>12</v>
      </c>
      <c r="F118" s="30" t="s">
        <v>13</v>
      </c>
      <c r="G118" s="176" t="s">
        <v>14</v>
      </c>
      <c r="H118" s="2"/>
    </row>
    <row r="119" spans="1:9" x14ac:dyDescent="0.2">
      <c r="A119" s="23">
        <v>5</v>
      </c>
      <c r="B119" s="23">
        <v>63</v>
      </c>
      <c r="C119" s="22" t="s">
        <v>86</v>
      </c>
      <c r="D119" s="22" t="s">
        <v>87</v>
      </c>
      <c r="E119" s="60"/>
      <c r="F119" s="23">
        <v>2</v>
      </c>
      <c r="G119" s="173">
        <f t="shared" ref="G119:G147" si="8">+F119*E119</f>
        <v>0</v>
      </c>
      <c r="H119" s="2"/>
    </row>
    <row r="120" spans="1:9" x14ac:dyDescent="0.2">
      <c r="A120" s="23">
        <v>5</v>
      </c>
      <c r="B120" s="23">
        <v>64</v>
      </c>
      <c r="C120" s="22" t="s">
        <v>88</v>
      </c>
      <c r="D120" s="22" t="s">
        <v>89</v>
      </c>
      <c r="E120" s="60"/>
      <c r="F120" s="23">
        <v>1</v>
      </c>
      <c r="G120" s="173">
        <f t="shared" si="8"/>
        <v>0</v>
      </c>
      <c r="H120" s="2"/>
    </row>
    <row r="121" spans="1:9" x14ac:dyDescent="0.2">
      <c r="A121" s="23">
        <v>5</v>
      </c>
      <c r="B121" s="23">
        <v>65</v>
      </c>
      <c r="C121" s="22" t="s">
        <v>90</v>
      </c>
      <c r="D121" s="22" t="s">
        <v>91</v>
      </c>
      <c r="E121" s="60"/>
      <c r="F121" s="23">
        <v>10</v>
      </c>
      <c r="G121" s="173">
        <f t="shared" si="8"/>
        <v>0</v>
      </c>
      <c r="H121" s="2"/>
    </row>
    <row r="122" spans="1:9" ht="14.25" x14ac:dyDescent="0.2">
      <c r="A122" s="23">
        <v>5</v>
      </c>
      <c r="B122" s="23">
        <v>66</v>
      </c>
      <c r="C122" s="22" t="s">
        <v>92</v>
      </c>
      <c r="D122" s="22" t="s">
        <v>93</v>
      </c>
      <c r="E122" s="60"/>
      <c r="F122" s="23">
        <v>8</v>
      </c>
      <c r="G122" s="173">
        <f t="shared" si="8"/>
        <v>0</v>
      </c>
      <c r="H122" s="2"/>
    </row>
    <row r="123" spans="1:9" ht="14.25" x14ac:dyDescent="0.2">
      <c r="A123" s="23">
        <v>5</v>
      </c>
      <c r="B123" s="23">
        <v>67</v>
      </c>
      <c r="C123" s="22" t="s">
        <v>94</v>
      </c>
      <c r="D123" s="22" t="s">
        <v>93</v>
      </c>
      <c r="E123" s="60"/>
      <c r="F123" s="23">
        <v>3</v>
      </c>
      <c r="G123" s="173">
        <f t="shared" si="8"/>
        <v>0</v>
      </c>
      <c r="H123" s="2"/>
    </row>
    <row r="124" spans="1:9" x14ac:dyDescent="0.2">
      <c r="A124" s="23">
        <v>5</v>
      </c>
      <c r="B124" s="23">
        <v>68</v>
      </c>
      <c r="C124" s="22" t="s">
        <v>95</v>
      </c>
      <c r="D124" s="22"/>
      <c r="E124" s="60"/>
      <c r="F124" s="23">
        <v>8</v>
      </c>
      <c r="G124" s="173">
        <f t="shared" si="8"/>
        <v>0</v>
      </c>
      <c r="H124" s="2"/>
    </row>
    <row r="125" spans="1:9" ht="14.25" x14ac:dyDescent="0.2">
      <c r="A125" s="23">
        <v>5</v>
      </c>
      <c r="B125" s="23">
        <v>69</v>
      </c>
      <c r="C125" s="22" t="s">
        <v>96</v>
      </c>
      <c r="D125" s="22" t="s">
        <v>97</v>
      </c>
      <c r="E125" s="60"/>
      <c r="F125" s="23">
        <v>1</v>
      </c>
      <c r="G125" s="173">
        <f t="shared" si="8"/>
        <v>0</v>
      </c>
      <c r="H125" s="2"/>
    </row>
    <row r="126" spans="1:9" x14ac:dyDescent="0.2">
      <c r="A126" s="23">
        <v>5</v>
      </c>
      <c r="B126" s="23">
        <v>70</v>
      </c>
      <c r="C126" s="22" t="s">
        <v>98</v>
      </c>
      <c r="D126" s="22" t="s">
        <v>38</v>
      </c>
      <c r="E126" s="60"/>
      <c r="F126" s="23">
        <v>880</v>
      </c>
      <c r="G126" s="173">
        <f t="shared" si="8"/>
        <v>0</v>
      </c>
      <c r="H126" s="2"/>
    </row>
    <row r="127" spans="1:9" x14ac:dyDescent="0.2">
      <c r="A127" s="23">
        <v>5</v>
      </c>
      <c r="B127" s="23">
        <v>71</v>
      </c>
      <c r="C127" s="22" t="s">
        <v>99</v>
      </c>
      <c r="D127" s="22" t="s">
        <v>100</v>
      </c>
      <c r="E127" s="60"/>
      <c r="F127" s="23">
        <v>300</v>
      </c>
      <c r="G127" s="173">
        <f t="shared" si="8"/>
        <v>0</v>
      </c>
      <c r="H127" s="2"/>
    </row>
    <row r="128" spans="1:9" x14ac:dyDescent="0.2">
      <c r="A128" s="23">
        <v>5</v>
      </c>
      <c r="B128" s="23">
        <v>72</v>
      </c>
      <c r="C128" s="22" t="s">
        <v>101</v>
      </c>
      <c r="D128" s="22" t="s">
        <v>100</v>
      </c>
      <c r="E128" s="60"/>
      <c r="F128" s="23">
        <v>180</v>
      </c>
      <c r="G128" s="173">
        <f t="shared" si="8"/>
        <v>0</v>
      </c>
      <c r="H128" s="2"/>
    </row>
    <row r="129" spans="1:8" x14ac:dyDescent="0.2">
      <c r="A129" s="23">
        <v>5</v>
      </c>
      <c r="B129" s="23">
        <v>73</v>
      </c>
      <c r="C129" s="22" t="s">
        <v>102</v>
      </c>
      <c r="D129" s="22" t="s">
        <v>103</v>
      </c>
      <c r="E129" s="60"/>
      <c r="F129" s="23">
        <v>170</v>
      </c>
      <c r="G129" s="173">
        <f t="shared" si="8"/>
        <v>0</v>
      </c>
      <c r="H129" s="2"/>
    </row>
    <row r="130" spans="1:8" x14ac:dyDescent="0.2">
      <c r="A130" s="23">
        <v>5</v>
      </c>
      <c r="B130" s="23">
        <v>74</v>
      </c>
      <c r="C130" s="22" t="s">
        <v>104</v>
      </c>
      <c r="D130" s="22" t="s">
        <v>38</v>
      </c>
      <c r="E130" s="60"/>
      <c r="F130" s="23">
        <v>288</v>
      </c>
      <c r="G130" s="173">
        <f t="shared" si="8"/>
        <v>0</v>
      </c>
      <c r="H130" s="2"/>
    </row>
    <row r="131" spans="1:8" ht="14.25" x14ac:dyDescent="0.2">
      <c r="A131" s="23">
        <v>5</v>
      </c>
      <c r="B131" s="23">
        <v>75</v>
      </c>
      <c r="C131" s="22" t="s">
        <v>105</v>
      </c>
      <c r="D131" s="22" t="s">
        <v>93</v>
      </c>
      <c r="E131" s="60"/>
      <c r="F131" s="23">
        <v>16</v>
      </c>
      <c r="G131" s="173">
        <f t="shared" si="8"/>
        <v>0</v>
      </c>
      <c r="H131" s="2"/>
    </row>
    <row r="132" spans="1:8" x14ac:dyDescent="0.2">
      <c r="A132" s="23">
        <v>5</v>
      </c>
      <c r="B132" s="23">
        <v>76</v>
      </c>
      <c r="C132" s="22" t="s">
        <v>106</v>
      </c>
      <c r="D132" s="22" t="s">
        <v>29</v>
      </c>
      <c r="E132" s="60"/>
      <c r="F132" s="23">
        <v>60</v>
      </c>
      <c r="G132" s="173">
        <f t="shared" si="8"/>
        <v>0</v>
      </c>
      <c r="H132" s="2"/>
    </row>
    <row r="133" spans="1:8" x14ac:dyDescent="0.2">
      <c r="A133" s="23">
        <v>5</v>
      </c>
      <c r="B133" s="23">
        <v>77</v>
      </c>
      <c r="C133" s="22" t="s">
        <v>107</v>
      </c>
      <c r="D133" s="22" t="s">
        <v>29</v>
      </c>
      <c r="E133" s="60"/>
      <c r="F133" s="23">
        <v>57</v>
      </c>
      <c r="G133" s="173">
        <f t="shared" si="8"/>
        <v>0</v>
      </c>
      <c r="H133" s="2"/>
    </row>
    <row r="134" spans="1:8" x14ac:dyDescent="0.2">
      <c r="A134" s="23">
        <v>5</v>
      </c>
      <c r="B134" s="23">
        <v>78</v>
      </c>
      <c r="C134" s="22" t="s">
        <v>108</v>
      </c>
      <c r="D134" s="22" t="s">
        <v>29</v>
      </c>
      <c r="E134" s="60"/>
      <c r="F134" s="23">
        <v>27</v>
      </c>
      <c r="G134" s="173">
        <f t="shared" si="8"/>
        <v>0</v>
      </c>
      <c r="H134" s="2"/>
    </row>
    <row r="135" spans="1:8" x14ac:dyDescent="0.2">
      <c r="A135" s="23">
        <v>5</v>
      </c>
      <c r="B135" s="23">
        <v>79</v>
      </c>
      <c r="C135" s="22" t="s">
        <v>109</v>
      </c>
      <c r="D135" s="22" t="s">
        <v>29</v>
      </c>
      <c r="E135" s="60"/>
      <c r="F135" s="23">
        <v>30</v>
      </c>
      <c r="G135" s="173">
        <f t="shared" si="8"/>
        <v>0</v>
      </c>
      <c r="H135" s="2"/>
    </row>
    <row r="136" spans="1:8" x14ac:dyDescent="0.2">
      <c r="A136" s="23">
        <v>5</v>
      </c>
      <c r="B136" s="23">
        <v>80</v>
      </c>
      <c r="C136" s="22" t="s">
        <v>110</v>
      </c>
      <c r="D136" s="22" t="s">
        <v>38</v>
      </c>
      <c r="E136" s="60"/>
      <c r="F136" s="29">
        <v>7000</v>
      </c>
      <c r="G136" s="173">
        <f t="shared" si="8"/>
        <v>0</v>
      </c>
      <c r="H136" s="2"/>
    </row>
    <row r="137" spans="1:8" x14ac:dyDescent="0.2">
      <c r="A137" s="23">
        <v>5</v>
      </c>
      <c r="B137" s="23">
        <v>81</v>
      </c>
      <c r="C137" s="22" t="s">
        <v>111</v>
      </c>
      <c r="D137" s="22" t="s">
        <v>11</v>
      </c>
      <c r="E137" s="60"/>
      <c r="F137" s="23">
        <v>1</v>
      </c>
      <c r="G137" s="173">
        <f t="shared" si="8"/>
        <v>0</v>
      </c>
      <c r="H137" s="2"/>
    </row>
    <row r="138" spans="1:8" x14ac:dyDescent="0.2">
      <c r="A138" s="23">
        <v>5</v>
      </c>
      <c r="B138" s="23">
        <v>82</v>
      </c>
      <c r="C138" s="22" t="s">
        <v>112</v>
      </c>
      <c r="D138" s="22" t="s">
        <v>85</v>
      </c>
      <c r="E138" s="60"/>
      <c r="F138" s="23">
        <v>1</v>
      </c>
      <c r="G138" s="173">
        <f t="shared" si="8"/>
        <v>0</v>
      </c>
      <c r="H138" s="2"/>
    </row>
    <row r="139" spans="1:8" ht="25.5" x14ac:dyDescent="0.2">
      <c r="A139" s="23">
        <v>5</v>
      </c>
      <c r="B139" s="23">
        <v>83</v>
      </c>
      <c r="C139" s="22" t="s">
        <v>113</v>
      </c>
      <c r="D139" s="22" t="s">
        <v>85</v>
      </c>
      <c r="E139" s="60"/>
      <c r="F139" s="23">
        <v>1</v>
      </c>
      <c r="G139" s="173">
        <f t="shared" si="8"/>
        <v>0</v>
      </c>
      <c r="H139" s="2"/>
    </row>
    <row r="140" spans="1:8" x14ac:dyDescent="0.2">
      <c r="A140" s="23">
        <v>5</v>
      </c>
      <c r="B140" s="23">
        <v>84</v>
      </c>
      <c r="C140" s="22" t="s">
        <v>114</v>
      </c>
      <c r="D140" s="22" t="s">
        <v>85</v>
      </c>
      <c r="E140" s="60"/>
      <c r="F140" s="23">
        <v>1</v>
      </c>
      <c r="G140" s="173">
        <f t="shared" si="8"/>
        <v>0</v>
      </c>
      <c r="H140" s="2"/>
    </row>
    <row r="141" spans="1:8" x14ac:dyDescent="0.2">
      <c r="A141" s="23">
        <v>5</v>
      </c>
      <c r="B141" s="23">
        <v>85</v>
      </c>
      <c r="C141" s="22" t="s">
        <v>115</v>
      </c>
      <c r="D141" s="22" t="s">
        <v>85</v>
      </c>
      <c r="E141" s="60"/>
      <c r="F141" s="23">
        <v>1</v>
      </c>
      <c r="G141" s="173">
        <f t="shared" si="8"/>
        <v>0</v>
      </c>
      <c r="H141" s="2"/>
    </row>
    <row r="142" spans="1:8" x14ac:dyDescent="0.2">
      <c r="A142" s="23">
        <v>5</v>
      </c>
      <c r="B142" s="23">
        <v>86</v>
      </c>
      <c r="C142" s="22" t="s">
        <v>116</v>
      </c>
      <c r="D142" s="22" t="s">
        <v>85</v>
      </c>
      <c r="E142" s="60"/>
      <c r="F142" s="23">
        <v>1</v>
      </c>
      <c r="G142" s="173">
        <f t="shared" si="8"/>
        <v>0</v>
      </c>
      <c r="H142" s="2"/>
    </row>
    <row r="143" spans="1:8" x14ac:dyDescent="0.2">
      <c r="A143" s="23">
        <v>5</v>
      </c>
      <c r="B143" s="23">
        <v>87</v>
      </c>
      <c r="C143" s="22" t="s">
        <v>117</v>
      </c>
      <c r="D143" s="22" t="s">
        <v>85</v>
      </c>
      <c r="E143" s="60"/>
      <c r="F143" s="23">
        <v>1</v>
      </c>
      <c r="G143" s="173">
        <f t="shared" si="8"/>
        <v>0</v>
      </c>
      <c r="H143" s="2"/>
    </row>
    <row r="144" spans="1:8" x14ac:dyDescent="0.2">
      <c r="A144" s="23">
        <v>5</v>
      </c>
      <c r="B144" s="23">
        <v>88</v>
      </c>
      <c r="C144" s="22" t="s">
        <v>118</v>
      </c>
      <c r="D144" s="22" t="s">
        <v>11</v>
      </c>
      <c r="E144" s="60"/>
      <c r="F144" s="23">
        <v>2</v>
      </c>
      <c r="G144" s="173">
        <f t="shared" si="8"/>
        <v>0</v>
      </c>
      <c r="H144" s="2"/>
    </row>
    <row r="145" spans="1:10" ht="25.5" x14ac:dyDescent="0.2">
      <c r="A145" s="23">
        <v>5</v>
      </c>
      <c r="B145" s="23">
        <v>89</v>
      </c>
      <c r="C145" s="22" t="s">
        <v>119</v>
      </c>
      <c r="D145" s="22" t="s">
        <v>85</v>
      </c>
      <c r="E145" s="60"/>
      <c r="F145" s="23">
        <v>1</v>
      </c>
      <c r="G145" s="173">
        <f t="shared" si="8"/>
        <v>0</v>
      </c>
      <c r="H145" s="2"/>
    </row>
    <row r="146" spans="1:10" x14ac:dyDescent="0.2">
      <c r="A146" s="23">
        <v>5</v>
      </c>
      <c r="B146" s="23">
        <v>90</v>
      </c>
      <c r="C146" s="22" t="s">
        <v>120</v>
      </c>
      <c r="D146" s="22" t="s">
        <v>38</v>
      </c>
      <c r="E146" s="60"/>
      <c r="F146" s="23">
        <v>7000</v>
      </c>
      <c r="G146" s="173">
        <f t="shared" si="8"/>
        <v>0</v>
      </c>
      <c r="H146" s="2"/>
    </row>
    <row r="147" spans="1:10" x14ac:dyDescent="0.2">
      <c r="A147" s="23">
        <v>5</v>
      </c>
      <c r="B147" s="23">
        <v>91</v>
      </c>
      <c r="C147" s="22" t="s">
        <v>121</v>
      </c>
      <c r="D147" s="22" t="s">
        <v>11</v>
      </c>
      <c r="E147" s="60"/>
      <c r="F147" s="23">
        <v>1</v>
      </c>
      <c r="G147" s="173">
        <f t="shared" si="8"/>
        <v>0</v>
      </c>
      <c r="H147" s="2"/>
    </row>
    <row r="148" spans="1:10" x14ac:dyDescent="0.2">
      <c r="A148" s="41"/>
      <c r="B148" s="127" t="s">
        <v>158</v>
      </c>
      <c r="C148" s="127"/>
      <c r="D148" s="127"/>
      <c r="E148" s="127"/>
      <c r="F148" s="53"/>
      <c r="G148" s="174">
        <f>SUM(G119:G147)</f>
        <v>0</v>
      </c>
      <c r="J148" s="67"/>
    </row>
    <row r="149" spans="1:10" x14ac:dyDescent="0.2">
      <c r="A149" s="41"/>
      <c r="B149" s="127" t="s">
        <v>154</v>
      </c>
      <c r="C149" s="127"/>
      <c r="D149" s="127"/>
      <c r="E149" s="127"/>
      <c r="F149" s="55"/>
      <c r="G149" s="174">
        <f>+F149*$G$148</f>
        <v>0</v>
      </c>
    </row>
    <row r="150" spans="1:10" x14ac:dyDescent="0.2">
      <c r="A150" s="41"/>
      <c r="B150" s="127" t="s">
        <v>155</v>
      </c>
      <c r="C150" s="127"/>
      <c r="D150" s="127"/>
      <c r="E150" s="127"/>
      <c r="F150" s="55"/>
      <c r="G150" s="174">
        <f t="shared" ref="G150:G151" si="9">+F150*$G$148</f>
        <v>0</v>
      </c>
    </row>
    <row r="151" spans="1:10" x14ac:dyDescent="0.2">
      <c r="A151" s="41"/>
      <c r="B151" s="127" t="s">
        <v>156</v>
      </c>
      <c r="C151" s="127"/>
      <c r="D151" s="127"/>
      <c r="E151" s="127"/>
      <c r="F151" s="55"/>
      <c r="G151" s="174">
        <f t="shared" si="9"/>
        <v>0</v>
      </c>
    </row>
    <row r="152" spans="1:10" x14ac:dyDescent="0.2">
      <c r="A152" s="49"/>
      <c r="B152" s="110"/>
      <c r="C152" s="110"/>
      <c r="D152" s="110"/>
      <c r="E152" s="61" t="s">
        <v>160</v>
      </c>
      <c r="F152" s="53"/>
      <c r="G152" s="174">
        <f>SUM(G148:G151)</f>
        <v>0</v>
      </c>
      <c r="I152" s="67"/>
    </row>
    <row r="153" spans="1:10" x14ac:dyDescent="0.2">
      <c r="A153" s="41"/>
      <c r="B153" s="127" t="s">
        <v>161</v>
      </c>
      <c r="C153" s="127"/>
      <c r="D153" s="127"/>
      <c r="E153" s="127"/>
      <c r="F153" s="47">
        <v>0.12</v>
      </c>
      <c r="G153" s="174">
        <f>+G151*F153</f>
        <v>0</v>
      </c>
    </row>
    <row r="154" spans="1:10" x14ac:dyDescent="0.2">
      <c r="A154" s="41"/>
      <c r="B154" s="127" t="s">
        <v>157</v>
      </c>
      <c r="C154" s="130"/>
      <c r="D154" s="130"/>
      <c r="E154" s="130"/>
      <c r="F154" s="131"/>
      <c r="G154" s="174">
        <f>+G152+G153</f>
        <v>0</v>
      </c>
    </row>
    <row r="155" spans="1:10" ht="15" thickBot="1" x14ac:dyDescent="0.25">
      <c r="A155" s="3"/>
      <c r="B155" s="3"/>
      <c r="C155" s="2"/>
      <c r="D155" s="2"/>
      <c r="E155" s="58"/>
      <c r="F155" s="28"/>
      <c r="G155" s="171"/>
      <c r="H155" s="2"/>
    </row>
    <row r="156" spans="1:10" ht="39" thickBot="1" x14ac:dyDescent="0.25">
      <c r="C156" s="17" t="s">
        <v>9</v>
      </c>
      <c r="D156" s="40" t="s">
        <v>173</v>
      </c>
      <c r="E156" s="64" t="s">
        <v>175</v>
      </c>
      <c r="F156" s="18" t="s">
        <v>219</v>
      </c>
    </row>
    <row r="157" spans="1:10" ht="13.5" thickBot="1" x14ac:dyDescent="0.25">
      <c r="C157" s="19" t="s">
        <v>7</v>
      </c>
      <c r="D157" s="50">
        <v>0.1</v>
      </c>
      <c r="E157" s="65"/>
      <c r="F157" s="178">
        <f>E157*D157</f>
        <v>0</v>
      </c>
      <c r="J157" s="67"/>
    </row>
    <row r="158" spans="1:10" ht="13.5" thickBot="1" x14ac:dyDescent="0.25">
      <c r="C158" s="138" t="s">
        <v>205</v>
      </c>
      <c r="D158" s="139"/>
      <c r="E158" s="140"/>
      <c r="F158" s="178">
        <f>F157*0.12</f>
        <v>0</v>
      </c>
    </row>
    <row r="159" spans="1:10" ht="13.5" thickBot="1" x14ac:dyDescent="0.25">
      <c r="C159" s="141" t="s">
        <v>176</v>
      </c>
      <c r="D159" s="142"/>
      <c r="E159" s="143"/>
      <c r="F159" s="178">
        <f>+F158+F157</f>
        <v>0</v>
      </c>
      <c r="I159" s="68"/>
    </row>
    <row r="160" spans="1:10" x14ac:dyDescent="0.2">
      <c r="F160"/>
    </row>
    <row r="161" spans="1:10" x14ac:dyDescent="0.2">
      <c r="F161"/>
    </row>
    <row r="162" spans="1:10" x14ac:dyDescent="0.2">
      <c r="C162" s="21" t="s">
        <v>8</v>
      </c>
      <c r="D162" s="21"/>
      <c r="F162"/>
    </row>
    <row r="163" spans="1:10" ht="14.25" x14ac:dyDescent="0.2">
      <c r="A163" s="3"/>
      <c r="B163" s="3"/>
      <c r="C163" s="2"/>
      <c r="D163" s="2"/>
      <c r="E163" s="58"/>
      <c r="F163" s="28"/>
      <c r="G163" s="171"/>
    </row>
    <row r="164" spans="1:10" ht="14.25" x14ac:dyDescent="0.2">
      <c r="A164" s="4"/>
      <c r="B164" s="4"/>
      <c r="C164" s="2"/>
      <c r="D164" s="2"/>
      <c r="E164" s="58"/>
      <c r="F164" s="28"/>
      <c r="G164" s="171"/>
      <c r="I164" s="69"/>
      <c r="J164" s="69"/>
    </row>
    <row r="165" spans="1:10" s="1" customFormat="1" ht="14.25" customHeight="1" x14ac:dyDescent="0.2">
      <c r="A165" s="4"/>
      <c r="B165" s="4" t="s">
        <v>1</v>
      </c>
      <c r="C165" s="144" t="s">
        <v>203</v>
      </c>
      <c r="D165" s="144"/>
      <c r="E165" s="144"/>
      <c r="F165" s="144"/>
      <c r="G165" s="144"/>
      <c r="H165"/>
      <c r="I165" s="69"/>
    </row>
    <row r="166" spans="1:10" s="1" customFormat="1" ht="18" customHeight="1" x14ac:dyDescent="0.2">
      <c r="A166" s="5"/>
      <c r="B166" s="5"/>
      <c r="C166" s="144"/>
      <c r="D166" s="144"/>
      <c r="E166" s="144"/>
      <c r="F166" s="144"/>
      <c r="G166" s="144"/>
      <c r="H166"/>
      <c r="I166" s="69"/>
    </row>
    <row r="167" spans="1:10" ht="36.75" customHeight="1" thickBot="1" x14ac:dyDescent="0.25">
      <c r="A167" s="2"/>
      <c r="B167" s="2"/>
      <c r="C167" s="144"/>
      <c r="D167" s="144"/>
      <c r="E167" s="144"/>
      <c r="F167" s="144"/>
      <c r="G167" s="144"/>
    </row>
    <row r="168" spans="1:10" ht="15.75" x14ac:dyDescent="0.25">
      <c r="A168" s="2"/>
      <c r="B168" s="2"/>
      <c r="C168" s="56"/>
      <c r="F168"/>
    </row>
    <row r="169" spans="1:10" x14ac:dyDescent="0.2">
      <c r="A169" s="2"/>
      <c r="B169" s="2"/>
      <c r="C169" s="48" t="s">
        <v>180</v>
      </c>
      <c r="F169"/>
    </row>
    <row r="170" spans="1:10" ht="14.25" x14ac:dyDescent="0.2">
      <c r="A170" s="3"/>
      <c r="B170" s="3"/>
      <c r="C170" s="48" t="s">
        <v>206</v>
      </c>
      <c r="F170"/>
    </row>
  </sheetData>
  <mergeCells count="47">
    <mergeCell ref="B153:E153"/>
    <mergeCell ref="B154:F154"/>
    <mergeCell ref="C158:E158"/>
    <mergeCell ref="C159:E159"/>
    <mergeCell ref="C165:G167"/>
    <mergeCell ref="B151:E151"/>
    <mergeCell ref="B96:G96"/>
    <mergeCell ref="B110:E110"/>
    <mergeCell ref="B111:E111"/>
    <mergeCell ref="B112:E112"/>
    <mergeCell ref="B113:E113"/>
    <mergeCell ref="B115:E115"/>
    <mergeCell ref="B116:F116"/>
    <mergeCell ref="B117:G117"/>
    <mergeCell ref="B148:E148"/>
    <mergeCell ref="B149:E149"/>
    <mergeCell ref="B150:E150"/>
    <mergeCell ref="B95:F95"/>
    <mergeCell ref="B70:E70"/>
    <mergeCell ref="B71:E71"/>
    <mergeCell ref="B72:E72"/>
    <mergeCell ref="B74:E74"/>
    <mergeCell ref="B75:F75"/>
    <mergeCell ref="B76:G76"/>
    <mergeCell ref="B89:E89"/>
    <mergeCell ref="B90:E90"/>
    <mergeCell ref="B91:E91"/>
    <mergeCell ref="B92:E92"/>
    <mergeCell ref="B94:E94"/>
    <mergeCell ref="B69:E69"/>
    <mergeCell ref="B15:E15"/>
    <mergeCell ref="B16:E16"/>
    <mergeCell ref="B17:E17"/>
    <mergeCell ref="B18:E18"/>
    <mergeCell ref="B20:E20"/>
    <mergeCell ref="B21:F21"/>
    <mergeCell ref="A22:G22"/>
    <mergeCell ref="A23:A30"/>
    <mergeCell ref="B23:B30"/>
    <mergeCell ref="B33:F33"/>
    <mergeCell ref="B35:F35"/>
    <mergeCell ref="B9:G9"/>
    <mergeCell ref="B1:G1"/>
    <mergeCell ref="B2:G2"/>
    <mergeCell ref="B3:G3"/>
    <mergeCell ref="B5:G5"/>
    <mergeCell ref="B6:G6"/>
  </mergeCells>
  <hyperlinks>
    <hyperlink ref="C162" location="_ftnref1" display="_ftnref1"/>
  </hyperlinks>
  <printOptions horizontalCentered="1"/>
  <pageMargins left="0.70866141732283472" right="0.70866141732283472" top="0.49" bottom="0.35" header="0.49" footer="0.33"/>
  <pageSetup scale="53" fitToWidth="0" fitToHeight="0" orientation="portrait" r:id="rId1"/>
  <headerFooter alignWithMargins="0"/>
  <rowBreaks count="1" manualBreakCount="1">
    <brk id="95" min="1" max="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70"/>
  <sheetViews>
    <sheetView view="pageBreakPreview" topLeftCell="E64" zoomScaleNormal="70" zoomScaleSheetLayoutView="100" workbookViewId="0">
      <selection activeCell="E143" sqref="E143"/>
    </sheetView>
  </sheetViews>
  <sheetFormatPr baseColWidth="10" defaultRowHeight="12.75" x14ac:dyDescent="0.2"/>
  <cols>
    <col min="1" max="1" width="4.5703125" bestFit="1" customWidth="1"/>
    <col min="2" max="2" width="8.140625" bestFit="1" customWidth="1"/>
    <col min="3" max="3" width="80.42578125" customWidth="1"/>
    <col min="4" max="4" width="14.28515625" customWidth="1"/>
    <col min="5" max="5" width="17.7109375" style="66" customWidth="1"/>
    <col min="6" max="6" width="26.5703125" style="31" customWidth="1"/>
    <col min="7" max="7" width="26.5703125" style="177" customWidth="1"/>
    <col min="8" max="8" width="8.85546875" customWidth="1"/>
    <col min="9" max="9" width="25.7109375" customWidth="1"/>
    <col min="10" max="10" width="17.5703125" bestFit="1" customWidth="1"/>
  </cols>
  <sheetData>
    <row r="1" spans="1:10" ht="15.75" customHeight="1" x14ac:dyDescent="0.2">
      <c r="B1" s="123"/>
      <c r="C1" s="123"/>
      <c r="D1" s="123"/>
      <c r="E1" s="123"/>
      <c r="F1" s="123"/>
      <c r="G1" s="123"/>
    </row>
    <row r="2" spans="1:10" ht="15" customHeight="1" x14ac:dyDescent="0.2">
      <c r="B2" s="123" t="str">
        <f>Datos!B2</f>
        <v>SOLICITUD PÚBLICA DE OFERTAS TRECSA- SPUO-043-2015</v>
      </c>
      <c r="C2" s="123"/>
      <c r="D2" s="123"/>
      <c r="E2" s="123"/>
      <c r="F2" s="123"/>
      <c r="G2" s="123"/>
      <c r="H2" s="73"/>
    </row>
    <row r="3" spans="1:10" ht="39.75" customHeight="1" x14ac:dyDescent="0.2">
      <c r="B3" s="124" t="str">
        <f>Datos!B3</f>
        <v>SERVICIOS DE MANTENIMIENTO, ATENCIÓN DE EMERGENCIAS, ADECUACIÓN DE INFRAESTRUCTURA DE LÍNEAS DE TRANSMISIÓN Y MANTENIMIENTO EN LÍNEA VIVA PARA LA INFRAESTRUCTURA DE TRANSMISIÓN HASTA 230 kV</v>
      </c>
      <c r="C3" s="124"/>
      <c r="D3" s="124"/>
      <c r="E3" s="124"/>
      <c r="F3" s="124"/>
      <c r="G3" s="124"/>
      <c r="H3" s="73"/>
    </row>
    <row r="4" spans="1:10" ht="15" customHeight="1" x14ac:dyDescent="0.2">
      <c r="A4" s="112"/>
      <c r="B4" s="112"/>
      <c r="C4" s="112"/>
      <c r="D4" s="112"/>
      <c r="E4" s="57"/>
      <c r="F4" s="112"/>
      <c r="G4" s="169"/>
      <c r="H4" s="112"/>
    </row>
    <row r="5" spans="1:10" ht="15" x14ac:dyDescent="0.25">
      <c r="B5" s="125" t="str">
        <f>Datos!B6</f>
        <v>FORMULARIO 11A-2 - Lista de cantidades y precios, servicio de mantenimiento y adecuación de infraestructura a 2 años.</v>
      </c>
      <c r="C5" s="125"/>
      <c r="D5" s="125"/>
      <c r="E5" s="125"/>
      <c r="F5" s="125"/>
      <c r="G5" s="125"/>
      <c r="H5" s="74"/>
    </row>
    <row r="6" spans="1:10" ht="15" x14ac:dyDescent="0.25">
      <c r="B6" s="126"/>
      <c r="C6" s="126"/>
      <c r="D6" s="126"/>
      <c r="E6" s="126"/>
      <c r="F6" s="126"/>
      <c r="G6" s="126"/>
    </row>
    <row r="7" spans="1:10" ht="15" x14ac:dyDescent="0.25">
      <c r="B7" s="113"/>
      <c r="C7" s="113" t="s">
        <v>198</v>
      </c>
      <c r="D7" s="113">
        <v>2</v>
      </c>
      <c r="E7" s="113" t="s">
        <v>199</v>
      </c>
      <c r="F7" s="113"/>
      <c r="G7" s="170"/>
    </row>
    <row r="8" spans="1:10" ht="14.25" x14ac:dyDescent="0.2">
      <c r="A8" s="3"/>
      <c r="B8" s="3"/>
      <c r="C8" s="2"/>
      <c r="D8" s="2"/>
      <c r="E8" s="58"/>
      <c r="F8" s="28"/>
      <c r="G8" s="171"/>
      <c r="H8" s="2"/>
    </row>
    <row r="9" spans="1:10" x14ac:dyDescent="0.2">
      <c r="B9" s="120" t="s">
        <v>66</v>
      </c>
      <c r="C9" s="121"/>
      <c r="D9" s="121"/>
      <c r="E9" s="121"/>
      <c r="F9" s="121"/>
      <c r="G9" s="122"/>
    </row>
    <row r="10" spans="1:10" ht="25.5" x14ac:dyDescent="0.2">
      <c r="A10" s="25" t="s">
        <v>165</v>
      </c>
      <c r="B10" s="25" t="s">
        <v>10</v>
      </c>
      <c r="C10" s="25" t="s">
        <v>0</v>
      </c>
      <c r="D10" s="25" t="s">
        <v>11</v>
      </c>
      <c r="E10" s="59" t="s">
        <v>221</v>
      </c>
      <c r="F10" s="30" t="s">
        <v>133</v>
      </c>
      <c r="G10" s="172" t="s">
        <v>222</v>
      </c>
      <c r="H10" s="2"/>
    </row>
    <row r="11" spans="1:10" x14ac:dyDescent="0.2">
      <c r="A11" s="23">
        <v>1</v>
      </c>
      <c r="B11" s="23">
        <v>1</v>
      </c>
      <c r="C11" s="22" t="s">
        <v>202</v>
      </c>
      <c r="D11" s="22" t="s">
        <v>15</v>
      </c>
      <c r="E11" s="60"/>
      <c r="F11" s="32">
        <v>12</v>
      </c>
      <c r="G11" s="173">
        <f>+F11*E11</f>
        <v>0</v>
      </c>
      <c r="H11" s="8"/>
    </row>
    <row r="12" spans="1:10" x14ac:dyDescent="0.2">
      <c r="A12" s="23">
        <v>1</v>
      </c>
      <c r="B12" s="23">
        <v>1</v>
      </c>
      <c r="C12" s="22" t="s">
        <v>207</v>
      </c>
      <c r="D12" s="22" t="s">
        <v>15</v>
      </c>
      <c r="E12" s="60"/>
      <c r="F12" s="32">
        <v>12</v>
      </c>
      <c r="G12" s="173">
        <f>+F12*E12</f>
        <v>0</v>
      </c>
      <c r="H12" s="8"/>
    </row>
    <row r="13" spans="1:10" x14ac:dyDescent="0.2">
      <c r="A13" s="23">
        <v>1</v>
      </c>
      <c r="B13" s="23">
        <v>2</v>
      </c>
      <c r="C13" s="22" t="s">
        <v>196</v>
      </c>
      <c r="D13" s="22" t="s">
        <v>16</v>
      </c>
      <c r="E13" s="60"/>
      <c r="F13" s="23">
        <v>10</v>
      </c>
      <c r="G13" s="173">
        <f t="shared" ref="G13:G14" si="0">+F13*E13</f>
        <v>0</v>
      </c>
      <c r="H13" s="8"/>
    </row>
    <row r="14" spans="1:10" x14ac:dyDescent="0.2">
      <c r="A14" s="23">
        <v>1</v>
      </c>
      <c r="B14" s="23">
        <v>3</v>
      </c>
      <c r="C14" s="22" t="s">
        <v>197</v>
      </c>
      <c r="D14" s="22" t="s">
        <v>16</v>
      </c>
      <c r="E14" s="60"/>
      <c r="F14" s="23">
        <v>5</v>
      </c>
      <c r="G14" s="173">
        <f t="shared" si="0"/>
        <v>0</v>
      </c>
      <c r="H14" s="8"/>
    </row>
    <row r="15" spans="1:10" x14ac:dyDescent="0.2">
      <c r="A15" s="27"/>
      <c r="B15" s="128" t="s">
        <v>158</v>
      </c>
      <c r="C15" s="127"/>
      <c r="D15" s="127"/>
      <c r="E15" s="127"/>
      <c r="F15" s="53"/>
      <c r="G15" s="174">
        <f>SUM(G11:G14)</f>
        <v>0</v>
      </c>
      <c r="J15" s="67"/>
    </row>
    <row r="16" spans="1:10" x14ac:dyDescent="0.2">
      <c r="A16" s="27"/>
      <c r="B16" s="128" t="s">
        <v>154</v>
      </c>
      <c r="C16" s="127"/>
      <c r="D16" s="127"/>
      <c r="E16" s="127"/>
      <c r="F16" s="55"/>
      <c r="G16" s="174">
        <f>+F16*$G$15</f>
        <v>0</v>
      </c>
    </row>
    <row r="17" spans="1:9" x14ac:dyDescent="0.2">
      <c r="A17" s="27"/>
      <c r="B17" s="127" t="s">
        <v>155</v>
      </c>
      <c r="C17" s="127"/>
      <c r="D17" s="127"/>
      <c r="E17" s="127"/>
      <c r="F17" s="55"/>
      <c r="G17" s="174">
        <f t="shared" ref="G17:G18" si="1">+F17*$G$15</f>
        <v>0</v>
      </c>
    </row>
    <row r="18" spans="1:9" x14ac:dyDescent="0.2">
      <c r="A18" s="27"/>
      <c r="B18" s="128" t="s">
        <v>156</v>
      </c>
      <c r="C18" s="127"/>
      <c r="D18" s="127"/>
      <c r="E18" s="127"/>
      <c r="F18" s="55"/>
      <c r="G18" s="174">
        <f t="shared" si="1"/>
        <v>0</v>
      </c>
    </row>
    <row r="19" spans="1:9" x14ac:dyDescent="0.2">
      <c r="A19" s="27"/>
      <c r="B19" s="110"/>
      <c r="C19" s="110"/>
      <c r="D19" s="110"/>
      <c r="E19" s="61" t="s">
        <v>160</v>
      </c>
      <c r="F19" s="53"/>
      <c r="G19" s="174">
        <f>SUM(G15:G18)</f>
        <v>0</v>
      </c>
      <c r="I19" s="67"/>
    </row>
    <row r="20" spans="1:9" x14ac:dyDescent="0.2">
      <c r="A20" s="27"/>
      <c r="B20" s="127" t="s">
        <v>159</v>
      </c>
      <c r="C20" s="127"/>
      <c r="D20" s="127"/>
      <c r="E20" s="127"/>
      <c r="F20" s="47">
        <v>0.12</v>
      </c>
      <c r="G20" s="174">
        <f>+G19*F20</f>
        <v>0</v>
      </c>
    </row>
    <row r="21" spans="1:9" x14ac:dyDescent="0.2">
      <c r="A21" s="27"/>
      <c r="B21" s="129" t="s">
        <v>157</v>
      </c>
      <c r="C21" s="130"/>
      <c r="D21" s="130"/>
      <c r="E21" s="130"/>
      <c r="F21" s="131"/>
      <c r="G21" s="174">
        <f>+G19+G20</f>
        <v>0</v>
      </c>
    </row>
    <row r="22" spans="1:9" x14ac:dyDescent="0.2">
      <c r="A22" s="132" t="s">
        <v>204</v>
      </c>
      <c r="B22" s="132"/>
      <c r="C22" s="132"/>
      <c r="D22" s="132"/>
      <c r="E22" s="132"/>
      <c r="F22" s="132"/>
      <c r="G22" s="133"/>
    </row>
    <row r="23" spans="1:9" x14ac:dyDescent="0.2">
      <c r="A23" s="134">
        <v>2</v>
      </c>
      <c r="B23" s="134">
        <v>4</v>
      </c>
      <c r="C23" s="22" t="s">
        <v>131</v>
      </c>
      <c r="D23" s="22"/>
      <c r="E23" s="60"/>
      <c r="F23" s="23"/>
      <c r="G23" s="175"/>
      <c r="H23" s="8"/>
    </row>
    <row r="24" spans="1:9" x14ac:dyDescent="0.2">
      <c r="A24" s="135"/>
      <c r="B24" s="135"/>
      <c r="C24" s="24" t="s">
        <v>19</v>
      </c>
      <c r="D24" s="22" t="s">
        <v>17</v>
      </c>
      <c r="E24" s="60"/>
      <c r="F24" s="23">
        <v>239</v>
      </c>
      <c r="G24" s="173">
        <f t="shared" ref="G24:G26" si="2">+F24*E24</f>
        <v>0</v>
      </c>
      <c r="H24" s="8"/>
    </row>
    <row r="25" spans="1:9" x14ac:dyDescent="0.2">
      <c r="A25" s="135"/>
      <c r="B25" s="135"/>
      <c r="C25" s="24" t="s">
        <v>20</v>
      </c>
      <c r="D25" s="22" t="s">
        <v>17</v>
      </c>
      <c r="E25" s="60"/>
      <c r="F25" s="23">
        <v>8</v>
      </c>
      <c r="G25" s="173">
        <f t="shared" si="2"/>
        <v>0</v>
      </c>
      <c r="H25" s="8"/>
    </row>
    <row r="26" spans="1:9" x14ac:dyDescent="0.2">
      <c r="A26" s="135"/>
      <c r="B26" s="135"/>
      <c r="C26" s="24" t="s">
        <v>21</v>
      </c>
      <c r="D26" s="22" t="s">
        <v>17</v>
      </c>
      <c r="E26" s="60"/>
      <c r="F26" s="23">
        <v>100</v>
      </c>
      <c r="G26" s="173">
        <f t="shared" si="2"/>
        <v>0</v>
      </c>
      <c r="H26" s="8"/>
    </row>
    <row r="27" spans="1:9" x14ac:dyDescent="0.2">
      <c r="A27" s="135"/>
      <c r="B27" s="135"/>
      <c r="C27" s="22" t="s">
        <v>132</v>
      </c>
      <c r="D27" s="22"/>
      <c r="E27" s="60"/>
      <c r="F27" s="23"/>
      <c r="G27" s="175"/>
      <c r="H27" s="8"/>
    </row>
    <row r="28" spans="1:9" x14ac:dyDescent="0.2">
      <c r="A28" s="135"/>
      <c r="B28" s="135"/>
      <c r="C28" s="24" t="s">
        <v>19</v>
      </c>
      <c r="D28" s="22" t="s">
        <v>17</v>
      </c>
      <c r="E28" s="60"/>
      <c r="F28" s="23">
        <v>2</v>
      </c>
      <c r="G28" s="173">
        <f t="shared" ref="G28:G31" si="3">+F28*E28</f>
        <v>0</v>
      </c>
      <c r="H28" s="8"/>
    </row>
    <row r="29" spans="1:9" x14ac:dyDescent="0.2">
      <c r="A29" s="135"/>
      <c r="B29" s="135"/>
      <c r="C29" s="24" t="s">
        <v>20</v>
      </c>
      <c r="D29" s="22" t="s">
        <v>17</v>
      </c>
      <c r="E29" s="60"/>
      <c r="F29" s="23">
        <v>2</v>
      </c>
      <c r="G29" s="173">
        <f t="shared" si="3"/>
        <v>0</v>
      </c>
      <c r="H29" s="8"/>
    </row>
    <row r="30" spans="1:9" x14ac:dyDescent="0.2">
      <c r="A30" s="136"/>
      <c r="B30" s="136"/>
      <c r="C30" s="24" t="s">
        <v>21</v>
      </c>
      <c r="D30" s="22" t="s">
        <v>17</v>
      </c>
      <c r="E30" s="60"/>
      <c r="F30" s="23">
        <v>2</v>
      </c>
      <c r="G30" s="173">
        <f t="shared" si="3"/>
        <v>0</v>
      </c>
      <c r="H30" s="8"/>
    </row>
    <row r="31" spans="1:9" x14ac:dyDescent="0.2">
      <c r="A31" s="23">
        <v>2</v>
      </c>
      <c r="B31" s="23">
        <v>5</v>
      </c>
      <c r="C31" s="22" t="s">
        <v>18</v>
      </c>
      <c r="D31" s="22" t="s">
        <v>16</v>
      </c>
      <c r="E31" s="60"/>
      <c r="F31" s="23">
        <v>288</v>
      </c>
      <c r="G31" s="173">
        <f t="shared" si="3"/>
        <v>0</v>
      </c>
      <c r="H31" s="8"/>
    </row>
    <row r="32" spans="1:9" x14ac:dyDescent="0.2">
      <c r="A32" s="111">
        <v>2</v>
      </c>
      <c r="B32" s="111">
        <v>6</v>
      </c>
      <c r="C32" s="24" t="s">
        <v>179</v>
      </c>
      <c r="D32" s="22" t="s">
        <v>178</v>
      </c>
      <c r="E32" s="62"/>
      <c r="F32" s="22" t="s">
        <v>178</v>
      </c>
      <c r="G32" s="175" t="s">
        <v>178</v>
      </c>
      <c r="H32" s="8"/>
    </row>
    <row r="33" spans="1:10" x14ac:dyDescent="0.2">
      <c r="A33" s="41"/>
      <c r="B33" s="129" t="s">
        <v>162</v>
      </c>
      <c r="C33" s="130"/>
      <c r="D33" s="130"/>
      <c r="E33" s="130"/>
      <c r="F33" s="131"/>
      <c r="G33" s="174">
        <f>SUM(G23:G31)</f>
        <v>0</v>
      </c>
      <c r="I33" s="67"/>
      <c r="J33" s="67"/>
    </row>
    <row r="34" spans="1:10" x14ac:dyDescent="0.2">
      <c r="A34" s="49"/>
      <c r="B34" s="114"/>
      <c r="C34" s="110"/>
      <c r="D34" s="110"/>
      <c r="E34" s="61"/>
      <c r="F34" s="45" t="s">
        <v>172</v>
      </c>
      <c r="G34" s="174">
        <f>+G33*12%</f>
        <v>0</v>
      </c>
    </row>
    <row r="35" spans="1:10" x14ac:dyDescent="0.2">
      <c r="A35" s="41"/>
      <c r="B35" s="129" t="s">
        <v>157</v>
      </c>
      <c r="C35" s="130"/>
      <c r="D35" s="130"/>
      <c r="E35" s="130"/>
      <c r="F35" s="131"/>
      <c r="G35" s="174">
        <f>+G33+G34</f>
        <v>0</v>
      </c>
    </row>
    <row r="36" spans="1:10" x14ac:dyDescent="0.2">
      <c r="A36" s="23">
        <v>1</v>
      </c>
      <c r="B36" s="23">
        <v>7</v>
      </c>
      <c r="C36" s="22" t="s">
        <v>145</v>
      </c>
      <c r="D36" s="22" t="s">
        <v>36</v>
      </c>
      <c r="E36" s="60"/>
      <c r="F36" s="29">
        <v>14200</v>
      </c>
      <c r="G36" s="173">
        <f t="shared" ref="G36:G68" si="4">+F36*E36</f>
        <v>0</v>
      </c>
    </row>
    <row r="37" spans="1:10" x14ac:dyDescent="0.2">
      <c r="A37" s="23">
        <v>1</v>
      </c>
      <c r="B37" s="23">
        <v>8</v>
      </c>
      <c r="C37" s="22" t="s">
        <v>149</v>
      </c>
      <c r="D37" s="22" t="s">
        <v>37</v>
      </c>
      <c r="E37" s="60"/>
      <c r="F37" s="23">
        <v>20</v>
      </c>
      <c r="G37" s="173">
        <f t="shared" si="4"/>
        <v>0</v>
      </c>
    </row>
    <row r="38" spans="1:10" x14ac:dyDescent="0.2">
      <c r="A38" s="23">
        <v>1</v>
      </c>
      <c r="B38" s="23">
        <v>9</v>
      </c>
      <c r="C38" s="22" t="s">
        <v>148</v>
      </c>
      <c r="D38" s="22" t="s">
        <v>37</v>
      </c>
      <c r="E38" s="60"/>
      <c r="F38" s="23">
        <v>20</v>
      </c>
      <c r="G38" s="173">
        <f t="shared" si="4"/>
        <v>0</v>
      </c>
    </row>
    <row r="39" spans="1:10" x14ac:dyDescent="0.2">
      <c r="A39" s="23">
        <v>1</v>
      </c>
      <c r="B39" s="23">
        <v>10</v>
      </c>
      <c r="C39" s="22" t="s">
        <v>147</v>
      </c>
      <c r="D39" s="22" t="s">
        <v>37</v>
      </c>
      <c r="E39" s="60"/>
      <c r="F39" s="23">
        <v>10</v>
      </c>
      <c r="G39" s="173">
        <f t="shared" si="4"/>
        <v>0</v>
      </c>
    </row>
    <row r="40" spans="1:10" x14ac:dyDescent="0.2">
      <c r="A40" s="23">
        <v>1</v>
      </c>
      <c r="B40" s="23">
        <v>11</v>
      </c>
      <c r="C40" s="22" t="s">
        <v>146</v>
      </c>
      <c r="D40" s="22" t="s">
        <v>37</v>
      </c>
      <c r="E40" s="60"/>
      <c r="F40" s="23">
        <v>8</v>
      </c>
      <c r="G40" s="173">
        <f t="shared" si="4"/>
        <v>0</v>
      </c>
    </row>
    <row r="41" spans="1:10" ht="25.5" x14ac:dyDescent="0.2">
      <c r="A41" s="23">
        <v>1</v>
      </c>
      <c r="B41" s="23">
        <v>12</v>
      </c>
      <c r="C41" s="22" t="s">
        <v>44</v>
      </c>
      <c r="D41" s="22" t="s">
        <v>29</v>
      </c>
      <c r="E41" s="60"/>
      <c r="F41" s="23">
        <v>50</v>
      </c>
      <c r="G41" s="173">
        <f t="shared" si="4"/>
        <v>0</v>
      </c>
    </row>
    <row r="42" spans="1:10" ht="25.5" x14ac:dyDescent="0.2">
      <c r="A42" s="23">
        <v>1</v>
      </c>
      <c r="B42" s="23">
        <v>13</v>
      </c>
      <c r="C42" s="22" t="s">
        <v>45</v>
      </c>
      <c r="D42" s="22" t="s">
        <v>29</v>
      </c>
      <c r="E42" s="60"/>
      <c r="F42" s="23">
        <v>100</v>
      </c>
      <c r="G42" s="173">
        <f t="shared" si="4"/>
        <v>0</v>
      </c>
    </row>
    <row r="43" spans="1:10" ht="25.5" x14ac:dyDescent="0.2">
      <c r="A43" s="23">
        <v>1</v>
      </c>
      <c r="B43" s="23">
        <v>14</v>
      </c>
      <c r="C43" s="22" t="s">
        <v>46</v>
      </c>
      <c r="D43" s="22" t="s">
        <v>29</v>
      </c>
      <c r="E43" s="60"/>
      <c r="F43" s="23">
        <v>42</v>
      </c>
      <c r="G43" s="173">
        <f t="shared" si="4"/>
        <v>0</v>
      </c>
    </row>
    <row r="44" spans="1:10" ht="25.5" x14ac:dyDescent="0.2">
      <c r="A44" s="23">
        <v>1</v>
      </c>
      <c r="B44" s="23">
        <v>15</v>
      </c>
      <c r="C44" s="22" t="s">
        <v>47</v>
      </c>
      <c r="D44" s="22" t="s">
        <v>29</v>
      </c>
      <c r="E44" s="60"/>
      <c r="F44" s="23">
        <v>60</v>
      </c>
      <c r="G44" s="173">
        <f t="shared" si="4"/>
        <v>0</v>
      </c>
    </row>
    <row r="45" spans="1:10" ht="25.5" x14ac:dyDescent="0.2">
      <c r="A45" s="23">
        <v>1</v>
      </c>
      <c r="B45" s="23">
        <v>16</v>
      </c>
      <c r="C45" s="22" t="s">
        <v>48</v>
      </c>
      <c r="D45" s="22" t="s">
        <v>29</v>
      </c>
      <c r="E45" s="60"/>
      <c r="F45" s="23">
        <v>8</v>
      </c>
      <c r="G45" s="173">
        <f t="shared" si="4"/>
        <v>0</v>
      </c>
    </row>
    <row r="46" spans="1:10" x14ac:dyDescent="0.2">
      <c r="A46" s="23">
        <v>1</v>
      </c>
      <c r="B46" s="23">
        <v>17</v>
      </c>
      <c r="C46" s="22" t="s">
        <v>150</v>
      </c>
      <c r="D46" s="22" t="s">
        <v>29</v>
      </c>
      <c r="E46" s="60"/>
      <c r="F46" s="23">
        <v>3</v>
      </c>
      <c r="G46" s="173">
        <f t="shared" si="4"/>
        <v>0</v>
      </c>
    </row>
    <row r="47" spans="1:10" x14ac:dyDescent="0.2">
      <c r="A47" s="23">
        <v>1</v>
      </c>
      <c r="B47" s="23">
        <v>18</v>
      </c>
      <c r="C47" s="22" t="s">
        <v>151</v>
      </c>
      <c r="D47" s="22" t="s">
        <v>37</v>
      </c>
      <c r="E47" s="60"/>
      <c r="F47" s="23">
        <v>15</v>
      </c>
      <c r="G47" s="173">
        <f t="shared" si="4"/>
        <v>0</v>
      </c>
    </row>
    <row r="48" spans="1:10" x14ac:dyDescent="0.2">
      <c r="A48" s="23">
        <v>1</v>
      </c>
      <c r="B48" s="23">
        <v>19</v>
      </c>
      <c r="C48" s="22" t="s">
        <v>49</v>
      </c>
      <c r="D48" s="22" t="s">
        <v>37</v>
      </c>
      <c r="E48" s="60"/>
      <c r="F48" s="23">
        <v>34</v>
      </c>
      <c r="G48" s="173">
        <f t="shared" si="4"/>
        <v>0</v>
      </c>
    </row>
    <row r="49" spans="1:7" x14ac:dyDescent="0.2">
      <c r="A49" s="23">
        <v>1</v>
      </c>
      <c r="B49" s="23">
        <v>20</v>
      </c>
      <c r="C49" s="22" t="s">
        <v>50</v>
      </c>
      <c r="D49" s="22" t="s">
        <v>37</v>
      </c>
      <c r="E49" s="60"/>
      <c r="F49" s="23">
        <v>2</v>
      </c>
      <c r="G49" s="173">
        <f t="shared" si="4"/>
        <v>0</v>
      </c>
    </row>
    <row r="50" spans="1:7" x14ac:dyDescent="0.2">
      <c r="A50" s="23">
        <v>1</v>
      </c>
      <c r="B50" s="23">
        <v>21</v>
      </c>
      <c r="C50" s="22" t="s">
        <v>51</v>
      </c>
      <c r="D50" s="22" t="s">
        <v>11</v>
      </c>
      <c r="E50" s="60"/>
      <c r="F50" s="23">
        <v>10</v>
      </c>
      <c r="G50" s="173">
        <f t="shared" si="4"/>
        <v>0</v>
      </c>
    </row>
    <row r="51" spans="1:7" x14ac:dyDescent="0.2">
      <c r="A51" s="23">
        <v>1</v>
      </c>
      <c r="B51" s="23">
        <v>22</v>
      </c>
      <c r="C51" s="22" t="s">
        <v>52</v>
      </c>
      <c r="D51" s="22" t="s">
        <v>29</v>
      </c>
      <c r="E51" s="60"/>
      <c r="F51" s="23">
        <v>16</v>
      </c>
      <c r="G51" s="173">
        <f t="shared" si="4"/>
        <v>0</v>
      </c>
    </row>
    <row r="52" spans="1:7" x14ac:dyDescent="0.2">
      <c r="A52" s="23">
        <v>1</v>
      </c>
      <c r="B52" s="23">
        <v>23</v>
      </c>
      <c r="C52" s="22" t="s">
        <v>53</v>
      </c>
      <c r="D52" s="22" t="s">
        <v>29</v>
      </c>
      <c r="E52" s="60"/>
      <c r="F52" s="23">
        <v>6</v>
      </c>
      <c r="G52" s="173">
        <f t="shared" si="4"/>
        <v>0</v>
      </c>
    </row>
    <row r="53" spans="1:7" x14ac:dyDescent="0.2">
      <c r="A53" s="23">
        <v>1</v>
      </c>
      <c r="B53" s="23">
        <v>24</v>
      </c>
      <c r="C53" s="22" t="s">
        <v>54</v>
      </c>
      <c r="D53" s="22" t="s">
        <v>38</v>
      </c>
      <c r="E53" s="60"/>
      <c r="F53" s="23">
        <v>40</v>
      </c>
      <c r="G53" s="173">
        <f t="shared" si="4"/>
        <v>0</v>
      </c>
    </row>
    <row r="54" spans="1:7" x14ac:dyDescent="0.2">
      <c r="A54" s="23">
        <v>1</v>
      </c>
      <c r="B54" s="23">
        <v>25</v>
      </c>
      <c r="C54" s="22" t="s">
        <v>55</v>
      </c>
      <c r="D54" s="22" t="s">
        <v>11</v>
      </c>
      <c r="E54" s="60"/>
      <c r="F54" s="23">
        <v>3</v>
      </c>
      <c r="G54" s="173">
        <f t="shared" si="4"/>
        <v>0</v>
      </c>
    </row>
    <row r="55" spans="1:7" x14ac:dyDescent="0.2">
      <c r="A55" s="23">
        <v>1</v>
      </c>
      <c r="B55" s="23">
        <v>26</v>
      </c>
      <c r="C55" s="22" t="s">
        <v>65</v>
      </c>
      <c r="D55" s="22" t="s">
        <v>11</v>
      </c>
      <c r="E55" s="60"/>
      <c r="F55" s="23">
        <v>5</v>
      </c>
      <c r="G55" s="173">
        <f t="shared" si="4"/>
        <v>0</v>
      </c>
    </row>
    <row r="56" spans="1:7" x14ac:dyDescent="0.2">
      <c r="A56" s="23">
        <v>1</v>
      </c>
      <c r="B56" s="23">
        <v>27</v>
      </c>
      <c r="C56" s="22" t="s">
        <v>64</v>
      </c>
      <c r="D56" s="22" t="s">
        <v>11</v>
      </c>
      <c r="E56" s="60"/>
      <c r="F56" s="23">
        <v>3</v>
      </c>
      <c r="G56" s="173">
        <f t="shared" si="4"/>
        <v>0</v>
      </c>
    </row>
    <row r="57" spans="1:7" x14ac:dyDescent="0.2">
      <c r="A57" s="23">
        <v>1</v>
      </c>
      <c r="B57" s="23">
        <v>28</v>
      </c>
      <c r="C57" s="22" t="s">
        <v>63</v>
      </c>
      <c r="D57" s="22" t="s">
        <v>39</v>
      </c>
      <c r="E57" s="60"/>
      <c r="F57" s="23">
        <v>2</v>
      </c>
      <c r="G57" s="173">
        <f t="shared" si="4"/>
        <v>0</v>
      </c>
    </row>
    <row r="58" spans="1:7" x14ac:dyDescent="0.2">
      <c r="A58" s="23">
        <v>1</v>
      </c>
      <c r="B58" s="23">
        <v>29</v>
      </c>
      <c r="C58" s="22" t="s">
        <v>62</v>
      </c>
      <c r="D58" s="22" t="s">
        <v>11</v>
      </c>
      <c r="E58" s="60"/>
      <c r="F58" s="23">
        <v>3</v>
      </c>
      <c r="G58" s="173">
        <f t="shared" si="4"/>
        <v>0</v>
      </c>
    </row>
    <row r="59" spans="1:7" x14ac:dyDescent="0.2">
      <c r="A59" s="23">
        <v>1</v>
      </c>
      <c r="B59" s="23">
        <v>30</v>
      </c>
      <c r="C59" s="22" t="s">
        <v>61</v>
      </c>
      <c r="D59" s="22" t="s">
        <v>11</v>
      </c>
      <c r="E59" s="60"/>
      <c r="F59" s="23">
        <v>3</v>
      </c>
      <c r="G59" s="173">
        <f t="shared" si="4"/>
        <v>0</v>
      </c>
    </row>
    <row r="60" spans="1:7" x14ac:dyDescent="0.2">
      <c r="A60" s="23">
        <v>1</v>
      </c>
      <c r="B60" s="23">
        <v>31</v>
      </c>
      <c r="C60" s="22" t="s">
        <v>60</v>
      </c>
      <c r="D60" s="22" t="s">
        <v>11</v>
      </c>
      <c r="E60" s="60"/>
      <c r="F60" s="23">
        <v>2</v>
      </c>
      <c r="G60" s="173">
        <f t="shared" si="4"/>
        <v>0</v>
      </c>
    </row>
    <row r="61" spans="1:7" x14ac:dyDescent="0.2">
      <c r="A61" s="23">
        <v>1</v>
      </c>
      <c r="B61" s="23">
        <v>32</v>
      </c>
      <c r="C61" s="22" t="s">
        <v>40</v>
      </c>
      <c r="D61" s="22" t="s">
        <v>11</v>
      </c>
      <c r="E61" s="60"/>
      <c r="F61" s="23">
        <v>5</v>
      </c>
      <c r="G61" s="173">
        <f t="shared" si="4"/>
        <v>0</v>
      </c>
    </row>
    <row r="62" spans="1:7" x14ac:dyDescent="0.2">
      <c r="A62" s="23">
        <v>1</v>
      </c>
      <c r="B62" s="23">
        <v>33</v>
      </c>
      <c r="C62" s="22" t="s">
        <v>59</v>
      </c>
      <c r="D62" s="22" t="s">
        <v>11</v>
      </c>
      <c r="E62" s="60"/>
      <c r="F62" s="23">
        <v>55</v>
      </c>
      <c r="G62" s="173">
        <f t="shared" si="4"/>
        <v>0</v>
      </c>
    </row>
    <row r="63" spans="1:7" x14ac:dyDescent="0.2">
      <c r="A63" s="23">
        <v>1</v>
      </c>
      <c r="B63" s="23">
        <v>34</v>
      </c>
      <c r="C63" s="22" t="s">
        <v>58</v>
      </c>
      <c r="D63" s="22" t="s">
        <v>11</v>
      </c>
      <c r="E63" s="60"/>
      <c r="F63" s="23">
        <v>16</v>
      </c>
      <c r="G63" s="173">
        <f t="shared" si="4"/>
        <v>0</v>
      </c>
    </row>
    <row r="64" spans="1:7" x14ac:dyDescent="0.2">
      <c r="A64" s="23">
        <v>1</v>
      </c>
      <c r="B64" s="23">
        <v>35</v>
      </c>
      <c r="C64" s="22" t="s">
        <v>57</v>
      </c>
      <c r="D64" s="22" t="s">
        <v>11</v>
      </c>
      <c r="E64" s="60"/>
      <c r="F64" s="23">
        <v>4</v>
      </c>
      <c r="G64" s="173">
        <f t="shared" si="4"/>
        <v>0</v>
      </c>
    </row>
    <row r="65" spans="1:10" x14ac:dyDescent="0.2">
      <c r="A65" s="23">
        <v>1</v>
      </c>
      <c r="B65" s="23">
        <v>36</v>
      </c>
      <c r="C65" s="22" t="s">
        <v>56</v>
      </c>
      <c r="D65" s="22" t="s">
        <v>11</v>
      </c>
      <c r="E65" s="60"/>
      <c r="F65" s="23">
        <v>4</v>
      </c>
      <c r="G65" s="173">
        <f t="shared" si="4"/>
        <v>0</v>
      </c>
    </row>
    <row r="66" spans="1:10" x14ac:dyDescent="0.2">
      <c r="A66" s="23">
        <v>1</v>
      </c>
      <c r="B66" s="23">
        <v>37</v>
      </c>
      <c r="C66" s="22" t="s">
        <v>41</v>
      </c>
      <c r="D66" s="22" t="s">
        <v>27</v>
      </c>
      <c r="E66" s="60"/>
      <c r="F66" s="23">
        <v>3</v>
      </c>
      <c r="G66" s="173">
        <f t="shared" si="4"/>
        <v>0</v>
      </c>
    </row>
    <row r="67" spans="1:10" x14ac:dyDescent="0.2">
      <c r="A67" s="23">
        <v>1</v>
      </c>
      <c r="B67" s="23">
        <v>38</v>
      </c>
      <c r="C67" s="22" t="s">
        <v>42</v>
      </c>
      <c r="D67" s="22" t="s">
        <v>27</v>
      </c>
      <c r="E67" s="60"/>
      <c r="F67" s="23">
        <v>2</v>
      </c>
      <c r="G67" s="173">
        <f t="shared" si="4"/>
        <v>0</v>
      </c>
    </row>
    <row r="68" spans="1:10" ht="25.5" x14ac:dyDescent="0.2">
      <c r="A68" s="23">
        <v>1</v>
      </c>
      <c r="B68" s="23">
        <v>39</v>
      </c>
      <c r="C68" s="22" t="s">
        <v>152</v>
      </c>
      <c r="D68" s="22" t="s">
        <v>153</v>
      </c>
      <c r="E68" s="60"/>
      <c r="F68" s="32">
        <v>400</v>
      </c>
      <c r="G68" s="173">
        <f t="shared" si="4"/>
        <v>0</v>
      </c>
    </row>
    <row r="69" spans="1:10" x14ac:dyDescent="0.2">
      <c r="A69" s="41"/>
      <c r="B69" s="127" t="s">
        <v>158</v>
      </c>
      <c r="C69" s="127"/>
      <c r="D69" s="127"/>
      <c r="E69" s="127"/>
      <c r="F69" s="53"/>
      <c r="G69" s="174">
        <f>SUM(G36:G68)</f>
        <v>0</v>
      </c>
      <c r="J69" s="67"/>
    </row>
    <row r="70" spans="1:10" x14ac:dyDescent="0.2">
      <c r="A70" s="41"/>
      <c r="B70" s="127" t="s">
        <v>154</v>
      </c>
      <c r="C70" s="127"/>
      <c r="D70" s="127"/>
      <c r="E70" s="127"/>
      <c r="F70" s="55"/>
      <c r="G70" s="174">
        <f>+F70*$G$69</f>
        <v>0</v>
      </c>
    </row>
    <row r="71" spans="1:10" x14ac:dyDescent="0.2">
      <c r="A71" s="41"/>
      <c r="B71" s="127" t="s">
        <v>155</v>
      </c>
      <c r="C71" s="127"/>
      <c r="D71" s="127"/>
      <c r="E71" s="127"/>
      <c r="F71" s="55"/>
      <c r="G71" s="174">
        <f>+F71*$G$69</f>
        <v>0</v>
      </c>
    </row>
    <row r="72" spans="1:10" x14ac:dyDescent="0.2">
      <c r="A72" s="41"/>
      <c r="B72" s="127" t="s">
        <v>156</v>
      </c>
      <c r="C72" s="127"/>
      <c r="D72" s="127"/>
      <c r="E72" s="127"/>
      <c r="F72" s="55"/>
      <c r="G72" s="174">
        <f>+F72*$G$69</f>
        <v>0</v>
      </c>
    </row>
    <row r="73" spans="1:10" x14ac:dyDescent="0.2">
      <c r="A73" s="49"/>
      <c r="B73" s="110"/>
      <c r="C73" s="110"/>
      <c r="D73" s="110"/>
      <c r="E73" s="61" t="s">
        <v>160</v>
      </c>
      <c r="F73" s="53"/>
      <c r="G73" s="174">
        <f>SUM(G69:G72)</f>
        <v>0</v>
      </c>
      <c r="I73" s="67"/>
    </row>
    <row r="74" spans="1:10" x14ac:dyDescent="0.2">
      <c r="A74" s="41"/>
      <c r="B74" s="127" t="s">
        <v>159</v>
      </c>
      <c r="C74" s="127"/>
      <c r="D74" s="127"/>
      <c r="E74" s="127"/>
      <c r="F74" s="47">
        <v>0.12</v>
      </c>
      <c r="G74" s="174">
        <f>+G73*F74</f>
        <v>0</v>
      </c>
    </row>
    <row r="75" spans="1:10" x14ac:dyDescent="0.2">
      <c r="A75" s="41"/>
      <c r="B75" s="127" t="s">
        <v>157</v>
      </c>
      <c r="C75" s="130"/>
      <c r="D75" s="130"/>
      <c r="E75" s="130"/>
      <c r="F75" s="131"/>
      <c r="G75" s="174">
        <f>+G73+G74</f>
        <v>0</v>
      </c>
    </row>
    <row r="76" spans="1:10" x14ac:dyDescent="0.2">
      <c r="B76" s="120" t="s">
        <v>166</v>
      </c>
      <c r="C76" s="121"/>
      <c r="D76" s="121"/>
      <c r="E76" s="121"/>
      <c r="F76" s="121"/>
      <c r="G76" s="122"/>
    </row>
    <row r="77" spans="1:10" x14ac:dyDescent="0.2">
      <c r="A77" s="25"/>
      <c r="B77" s="25" t="s">
        <v>10</v>
      </c>
      <c r="C77" s="25" t="s">
        <v>0</v>
      </c>
      <c r="D77" s="25" t="s">
        <v>11</v>
      </c>
      <c r="E77" s="63" t="s">
        <v>12</v>
      </c>
      <c r="F77" s="30" t="s">
        <v>13</v>
      </c>
      <c r="G77" s="176" t="s">
        <v>14</v>
      </c>
      <c r="H77" s="2"/>
    </row>
    <row r="78" spans="1:10" x14ac:dyDescent="0.2">
      <c r="A78" s="23">
        <v>3</v>
      </c>
      <c r="B78" s="23">
        <v>40</v>
      </c>
      <c r="C78" s="22" t="s">
        <v>22</v>
      </c>
      <c r="D78" s="22" t="s">
        <v>23</v>
      </c>
      <c r="E78" s="60"/>
      <c r="F78" s="23">
        <v>200</v>
      </c>
      <c r="G78" s="173">
        <f t="shared" ref="G78:G88" si="5">+F78*E78</f>
        <v>0</v>
      </c>
    </row>
    <row r="79" spans="1:10" x14ac:dyDescent="0.2">
      <c r="A79" s="23">
        <v>3</v>
      </c>
      <c r="B79" s="23">
        <v>41</v>
      </c>
      <c r="C79" s="22" t="s">
        <v>24</v>
      </c>
      <c r="D79" s="22" t="s">
        <v>25</v>
      </c>
      <c r="E79" s="60"/>
      <c r="F79" s="23">
        <v>228</v>
      </c>
      <c r="G79" s="173">
        <f t="shared" si="5"/>
        <v>0</v>
      </c>
    </row>
    <row r="80" spans="1:10" x14ac:dyDescent="0.2">
      <c r="A80" s="23">
        <v>3</v>
      </c>
      <c r="B80" s="23">
        <v>42</v>
      </c>
      <c r="C80" s="22" t="s">
        <v>26</v>
      </c>
      <c r="D80" s="22" t="s">
        <v>27</v>
      </c>
      <c r="E80" s="60"/>
      <c r="F80" s="23">
        <v>10</v>
      </c>
      <c r="G80" s="173">
        <f t="shared" si="5"/>
        <v>0</v>
      </c>
    </row>
    <row r="81" spans="1:10" ht="25.5" x14ac:dyDescent="0.2">
      <c r="A81" s="23">
        <v>3</v>
      </c>
      <c r="B81" s="23">
        <v>43</v>
      </c>
      <c r="C81" s="22" t="s">
        <v>28</v>
      </c>
      <c r="D81" s="22" t="s">
        <v>25</v>
      </c>
      <c r="E81" s="60"/>
      <c r="F81" s="23">
        <v>1138</v>
      </c>
      <c r="G81" s="173">
        <f t="shared" si="5"/>
        <v>0</v>
      </c>
    </row>
    <row r="82" spans="1:10" x14ac:dyDescent="0.2">
      <c r="A82" s="23">
        <v>3</v>
      </c>
      <c r="B82" s="23">
        <v>44</v>
      </c>
      <c r="C82" s="22" t="s">
        <v>30</v>
      </c>
      <c r="D82" s="22" t="s">
        <v>25</v>
      </c>
      <c r="E82" s="60"/>
      <c r="F82" s="23">
        <v>6</v>
      </c>
      <c r="G82" s="173">
        <f t="shared" si="5"/>
        <v>0</v>
      </c>
    </row>
    <row r="83" spans="1:10" x14ac:dyDescent="0.2">
      <c r="A83" s="23">
        <v>3</v>
      </c>
      <c r="B83" s="23">
        <v>45</v>
      </c>
      <c r="C83" s="22" t="s">
        <v>31</v>
      </c>
      <c r="D83" s="22" t="s">
        <v>23</v>
      </c>
      <c r="E83" s="60"/>
      <c r="F83" s="23">
        <v>3</v>
      </c>
      <c r="G83" s="173">
        <f t="shared" si="5"/>
        <v>0</v>
      </c>
    </row>
    <row r="84" spans="1:10" ht="25.5" x14ac:dyDescent="0.2">
      <c r="A84" s="23">
        <v>3</v>
      </c>
      <c r="B84" s="23">
        <v>46</v>
      </c>
      <c r="C84" s="22" t="s">
        <v>32</v>
      </c>
      <c r="D84" s="22" t="s">
        <v>23</v>
      </c>
      <c r="E84" s="60"/>
      <c r="F84" s="23">
        <v>5</v>
      </c>
      <c r="G84" s="173">
        <f t="shared" si="5"/>
        <v>0</v>
      </c>
    </row>
    <row r="85" spans="1:10" x14ac:dyDescent="0.2">
      <c r="A85" s="23">
        <v>3</v>
      </c>
      <c r="B85" s="23">
        <v>47</v>
      </c>
      <c r="C85" s="22" t="s">
        <v>35</v>
      </c>
      <c r="D85" s="22" t="s">
        <v>25</v>
      </c>
      <c r="E85" s="60"/>
      <c r="F85" s="23">
        <v>33</v>
      </c>
      <c r="G85" s="173">
        <f t="shared" si="5"/>
        <v>0</v>
      </c>
    </row>
    <row r="86" spans="1:10" x14ac:dyDescent="0.2">
      <c r="A86" s="23">
        <v>3</v>
      </c>
      <c r="B86" s="23">
        <v>48</v>
      </c>
      <c r="C86" s="22" t="s">
        <v>33</v>
      </c>
      <c r="D86" s="22" t="s">
        <v>23</v>
      </c>
      <c r="E86" s="60"/>
      <c r="F86" s="23">
        <v>5</v>
      </c>
      <c r="G86" s="173">
        <f t="shared" si="5"/>
        <v>0</v>
      </c>
    </row>
    <row r="87" spans="1:10" x14ac:dyDescent="0.2">
      <c r="A87" s="23">
        <v>3</v>
      </c>
      <c r="B87" s="23">
        <v>49</v>
      </c>
      <c r="C87" s="22" t="s">
        <v>34</v>
      </c>
      <c r="D87" s="22" t="s">
        <v>25</v>
      </c>
      <c r="E87" s="60"/>
      <c r="F87" s="23">
        <v>31</v>
      </c>
      <c r="G87" s="173">
        <f t="shared" si="5"/>
        <v>0</v>
      </c>
    </row>
    <row r="88" spans="1:10" x14ac:dyDescent="0.2">
      <c r="A88" s="23">
        <v>3</v>
      </c>
      <c r="B88" s="23">
        <v>50</v>
      </c>
      <c r="C88" s="22" t="s">
        <v>129</v>
      </c>
      <c r="D88" s="22" t="s">
        <v>130</v>
      </c>
      <c r="E88" s="60"/>
      <c r="F88" s="32">
        <v>48</v>
      </c>
      <c r="G88" s="173">
        <f t="shared" si="5"/>
        <v>0</v>
      </c>
    </row>
    <row r="89" spans="1:10" x14ac:dyDescent="0.2">
      <c r="A89" s="41"/>
      <c r="B89" s="128" t="s">
        <v>158</v>
      </c>
      <c r="C89" s="137"/>
      <c r="D89" s="137"/>
      <c r="E89" s="137"/>
      <c r="F89" s="53"/>
      <c r="G89" s="174">
        <f>SUM(G78:G88)</f>
        <v>0</v>
      </c>
      <c r="J89" s="67"/>
    </row>
    <row r="90" spans="1:10" x14ac:dyDescent="0.2">
      <c r="A90" s="41"/>
      <c r="B90" s="127" t="s">
        <v>154</v>
      </c>
      <c r="C90" s="127"/>
      <c r="D90" s="127"/>
      <c r="E90" s="127"/>
      <c r="F90" s="55"/>
      <c r="G90" s="174">
        <f>+F90*$G$89</f>
        <v>0</v>
      </c>
    </row>
    <row r="91" spans="1:10" x14ac:dyDescent="0.2">
      <c r="A91" s="41"/>
      <c r="B91" s="127" t="s">
        <v>155</v>
      </c>
      <c r="C91" s="127"/>
      <c r="D91" s="127"/>
      <c r="E91" s="127"/>
      <c r="F91" s="55"/>
      <c r="G91" s="174">
        <f>+F91*$G$89</f>
        <v>0</v>
      </c>
    </row>
    <row r="92" spans="1:10" x14ac:dyDescent="0.2">
      <c r="A92" s="41"/>
      <c r="B92" s="127" t="s">
        <v>156</v>
      </c>
      <c r="C92" s="127"/>
      <c r="D92" s="127"/>
      <c r="E92" s="127"/>
      <c r="F92" s="55"/>
      <c r="G92" s="174">
        <f>+F92*$G$89</f>
        <v>0</v>
      </c>
    </row>
    <row r="93" spans="1:10" x14ac:dyDescent="0.2">
      <c r="A93" s="49"/>
      <c r="B93" s="110"/>
      <c r="C93" s="110"/>
      <c r="D93" s="110"/>
      <c r="E93" s="61" t="s">
        <v>160</v>
      </c>
      <c r="F93" s="53"/>
      <c r="G93" s="174">
        <f>SUM(G89:G92)</f>
        <v>0</v>
      </c>
      <c r="I93" s="67"/>
    </row>
    <row r="94" spans="1:10" x14ac:dyDescent="0.2">
      <c r="A94" s="41"/>
      <c r="B94" s="127" t="s">
        <v>159</v>
      </c>
      <c r="C94" s="127"/>
      <c r="D94" s="127"/>
      <c r="E94" s="127"/>
      <c r="F94" s="47">
        <v>0.12</v>
      </c>
      <c r="G94" s="174">
        <f>+G93*F94</f>
        <v>0</v>
      </c>
    </row>
    <row r="95" spans="1:10" x14ac:dyDescent="0.2">
      <c r="A95" s="41"/>
      <c r="B95" s="127" t="s">
        <v>157</v>
      </c>
      <c r="C95" s="130"/>
      <c r="D95" s="130"/>
      <c r="E95" s="130"/>
      <c r="F95" s="131"/>
      <c r="G95" s="174">
        <f>+G93+G94</f>
        <v>0</v>
      </c>
    </row>
    <row r="96" spans="1:10" x14ac:dyDescent="0.2">
      <c r="B96" s="120" t="s">
        <v>167</v>
      </c>
      <c r="C96" s="121"/>
      <c r="D96" s="121"/>
      <c r="E96" s="121"/>
      <c r="F96" s="121"/>
      <c r="G96" s="122"/>
    </row>
    <row r="97" spans="1:10" x14ac:dyDescent="0.2">
      <c r="A97" s="25"/>
      <c r="B97" s="25" t="s">
        <v>10</v>
      </c>
      <c r="C97" s="25" t="s">
        <v>0</v>
      </c>
      <c r="D97" s="25" t="s">
        <v>11</v>
      </c>
      <c r="E97" s="63" t="s">
        <v>12</v>
      </c>
      <c r="F97" s="30" t="s">
        <v>13</v>
      </c>
      <c r="G97" s="176" t="s">
        <v>14</v>
      </c>
      <c r="H97" s="2"/>
    </row>
    <row r="98" spans="1:10" ht="25.5" x14ac:dyDescent="0.2">
      <c r="A98" s="23">
        <v>4</v>
      </c>
      <c r="B98" s="23">
        <v>51</v>
      </c>
      <c r="C98" s="22" t="s">
        <v>67</v>
      </c>
      <c r="D98" s="22" t="s">
        <v>68</v>
      </c>
      <c r="E98" s="60"/>
      <c r="F98" s="23">
        <v>3</v>
      </c>
      <c r="G98" s="173">
        <f t="shared" ref="G98:G109" si="6">+F98*E98</f>
        <v>0</v>
      </c>
      <c r="H98" s="2"/>
    </row>
    <row r="99" spans="1:10" ht="25.5" x14ac:dyDescent="0.2">
      <c r="A99" s="23">
        <v>4</v>
      </c>
      <c r="B99" s="23">
        <v>52</v>
      </c>
      <c r="C99" s="22" t="s">
        <v>69</v>
      </c>
      <c r="D99" s="22" t="s">
        <v>70</v>
      </c>
      <c r="E99" s="60"/>
      <c r="F99" s="23">
        <v>4</v>
      </c>
      <c r="G99" s="173">
        <f t="shared" si="6"/>
        <v>0</v>
      </c>
      <c r="H99" s="2"/>
    </row>
    <row r="100" spans="1:10" ht="25.5" x14ac:dyDescent="0.2">
      <c r="A100" s="23">
        <v>4</v>
      </c>
      <c r="B100" s="23">
        <v>53</v>
      </c>
      <c r="C100" s="22" t="s">
        <v>71</v>
      </c>
      <c r="D100" s="22" t="s">
        <v>72</v>
      </c>
      <c r="E100" s="60"/>
      <c r="F100" s="23">
        <v>2</v>
      </c>
      <c r="G100" s="173">
        <f t="shared" si="6"/>
        <v>0</v>
      </c>
      <c r="H100" s="2"/>
    </row>
    <row r="101" spans="1:10" x14ac:dyDescent="0.2">
      <c r="A101" s="23">
        <v>4</v>
      </c>
      <c r="B101" s="23">
        <v>54</v>
      </c>
      <c r="C101" s="22" t="s">
        <v>73</v>
      </c>
      <c r="D101" s="22" t="s">
        <v>38</v>
      </c>
      <c r="E101" s="60"/>
      <c r="F101" s="29">
        <v>9800</v>
      </c>
      <c r="G101" s="173">
        <f t="shared" si="6"/>
        <v>0</v>
      </c>
      <c r="H101" s="2"/>
    </row>
    <row r="102" spans="1:10" x14ac:dyDescent="0.2">
      <c r="A102" s="23">
        <v>4</v>
      </c>
      <c r="B102" s="23">
        <v>55</v>
      </c>
      <c r="C102" s="22" t="s">
        <v>74</v>
      </c>
      <c r="D102" s="22" t="s">
        <v>75</v>
      </c>
      <c r="E102" s="60"/>
      <c r="F102" s="23">
        <v>10</v>
      </c>
      <c r="G102" s="173">
        <f t="shared" si="6"/>
        <v>0</v>
      </c>
      <c r="H102" s="2"/>
    </row>
    <row r="103" spans="1:10" x14ac:dyDescent="0.2">
      <c r="A103" s="23">
        <v>4</v>
      </c>
      <c r="B103" s="23">
        <v>56</v>
      </c>
      <c r="C103" s="22" t="s">
        <v>76</v>
      </c>
      <c r="D103" s="22" t="s">
        <v>11</v>
      </c>
      <c r="E103" s="60"/>
      <c r="F103" s="23">
        <v>4</v>
      </c>
      <c r="G103" s="173">
        <f t="shared" si="6"/>
        <v>0</v>
      </c>
      <c r="H103" s="2"/>
    </row>
    <row r="104" spans="1:10" x14ac:dyDescent="0.2">
      <c r="A104" s="23">
        <v>4</v>
      </c>
      <c r="B104" s="23">
        <v>57</v>
      </c>
      <c r="C104" s="22" t="s">
        <v>77</v>
      </c>
      <c r="D104" s="22" t="s">
        <v>11</v>
      </c>
      <c r="E104" s="60"/>
      <c r="F104" s="23">
        <v>4</v>
      </c>
      <c r="G104" s="173">
        <f t="shared" si="6"/>
        <v>0</v>
      </c>
      <c r="H104" s="2"/>
    </row>
    <row r="105" spans="1:10" ht="25.5" x14ac:dyDescent="0.2">
      <c r="A105" s="23">
        <v>4</v>
      </c>
      <c r="B105" s="23">
        <v>58</v>
      </c>
      <c r="C105" s="22" t="s">
        <v>78</v>
      </c>
      <c r="D105" s="22" t="s">
        <v>79</v>
      </c>
      <c r="E105" s="60"/>
      <c r="F105" s="23">
        <v>2</v>
      </c>
      <c r="G105" s="173">
        <f t="shared" si="6"/>
        <v>0</v>
      </c>
      <c r="H105" s="2"/>
    </row>
    <row r="106" spans="1:10" ht="25.5" x14ac:dyDescent="0.2">
      <c r="A106" s="23">
        <v>4</v>
      </c>
      <c r="B106" s="23">
        <v>59</v>
      </c>
      <c r="C106" s="22" t="s">
        <v>80</v>
      </c>
      <c r="D106" s="22" t="s">
        <v>81</v>
      </c>
      <c r="E106" s="60"/>
      <c r="F106" s="23">
        <v>2</v>
      </c>
      <c r="G106" s="173">
        <f t="shared" si="6"/>
        <v>0</v>
      </c>
      <c r="H106" s="2"/>
    </row>
    <row r="107" spans="1:10" ht="25.5" x14ac:dyDescent="0.2">
      <c r="A107" s="23">
        <v>4</v>
      </c>
      <c r="B107" s="23">
        <v>60</v>
      </c>
      <c r="C107" s="22" t="s">
        <v>82</v>
      </c>
      <c r="D107" s="22" t="s">
        <v>83</v>
      </c>
      <c r="E107" s="60"/>
      <c r="F107" s="23">
        <v>1</v>
      </c>
      <c r="G107" s="173">
        <f t="shared" si="6"/>
        <v>0</v>
      </c>
      <c r="H107" s="2"/>
    </row>
    <row r="108" spans="1:10" x14ac:dyDescent="0.2">
      <c r="A108" s="23">
        <v>4</v>
      </c>
      <c r="B108" s="23">
        <v>61</v>
      </c>
      <c r="C108" s="22" t="s">
        <v>84</v>
      </c>
      <c r="D108" s="22" t="s">
        <v>85</v>
      </c>
      <c r="E108" s="60"/>
      <c r="F108" s="23">
        <v>1</v>
      </c>
      <c r="G108" s="173">
        <f t="shared" si="6"/>
        <v>0</v>
      </c>
      <c r="H108" s="2"/>
    </row>
    <row r="109" spans="1:10" ht="38.25" x14ac:dyDescent="0.2">
      <c r="A109" s="23">
        <v>4</v>
      </c>
      <c r="B109" s="23">
        <v>62</v>
      </c>
      <c r="C109" s="22" t="s">
        <v>43</v>
      </c>
      <c r="D109" s="22" t="s">
        <v>11</v>
      </c>
      <c r="E109" s="60"/>
      <c r="F109" s="23">
        <v>4</v>
      </c>
      <c r="G109" s="173">
        <f t="shared" si="6"/>
        <v>0</v>
      </c>
    </row>
    <row r="110" spans="1:10" x14ac:dyDescent="0.2">
      <c r="A110" s="41"/>
      <c r="B110" s="127" t="s">
        <v>158</v>
      </c>
      <c r="C110" s="127"/>
      <c r="D110" s="127"/>
      <c r="E110" s="127"/>
      <c r="F110" s="53"/>
      <c r="G110" s="174">
        <f>SUM(G98:G109)</f>
        <v>0</v>
      </c>
      <c r="J110" s="67"/>
    </row>
    <row r="111" spans="1:10" x14ac:dyDescent="0.2">
      <c r="A111" s="41"/>
      <c r="B111" s="127" t="s">
        <v>154</v>
      </c>
      <c r="C111" s="127"/>
      <c r="D111" s="127"/>
      <c r="E111" s="127"/>
      <c r="F111" s="55"/>
      <c r="G111" s="174">
        <f>+F111*$G$110</f>
        <v>0</v>
      </c>
    </row>
    <row r="112" spans="1:10" x14ac:dyDescent="0.2">
      <c r="A112" s="41"/>
      <c r="B112" s="127" t="s">
        <v>155</v>
      </c>
      <c r="C112" s="127"/>
      <c r="D112" s="127"/>
      <c r="E112" s="127"/>
      <c r="F112" s="55"/>
      <c r="G112" s="174">
        <f t="shared" ref="G112:G113" si="7">+F112*$G$110</f>
        <v>0</v>
      </c>
    </row>
    <row r="113" spans="1:9" x14ac:dyDescent="0.2">
      <c r="A113" s="41"/>
      <c r="B113" s="127" t="s">
        <v>156</v>
      </c>
      <c r="C113" s="127"/>
      <c r="D113" s="127"/>
      <c r="E113" s="127"/>
      <c r="F113" s="55"/>
      <c r="G113" s="174">
        <f t="shared" si="7"/>
        <v>0</v>
      </c>
    </row>
    <row r="114" spans="1:9" x14ac:dyDescent="0.2">
      <c r="A114" s="49"/>
      <c r="B114" s="110"/>
      <c r="C114" s="110"/>
      <c r="D114" s="110"/>
      <c r="E114" s="61" t="s">
        <v>160</v>
      </c>
      <c r="F114" s="53"/>
      <c r="G114" s="174">
        <f>SUM(G110:G113)</f>
        <v>0</v>
      </c>
      <c r="I114" s="67"/>
    </row>
    <row r="115" spans="1:9" x14ac:dyDescent="0.2">
      <c r="A115" s="41"/>
      <c r="B115" s="127" t="s">
        <v>161</v>
      </c>
      <c r="C115" s="127"/>
      <c r="D115" s="127"/>
      <c r="E115" s="127"/>
      <c r="F115" s="47">
        <v>0.12</v>
      </c>
      <c r="G115" s="174">
        <f>+G113*F115</f>
        <v>0</v>
      </c>
    </row>
    <row r="116" spans="1:9" x14ac:dyDescent="0.2">
      <c r="A116" s="41"/>
      <c r="B116" s="127" t="s">
        <v>157</v>
      </c>
      <c r="C116" s="130"/>
      <c r="D116" s="130"/>
      <c r="E116" s="130"/>
      <c r="F116" s="131"/>
      <c r="G116" s="174">
        <f>+G114+G115</f>
        <v>0</v>
      </c>
    </row>
    <row r="117" spans="1:9" x14ac:dyDescent="0.2">
      <c r="B117" s="120" t="s">
        <v>168</v>
      </c>
      <c r="C117" s="121"/>
      <c r="D117" s="121"/>
      <c r="E117" s="121"/>
      <c r="F117" s="121"/>
      <c r="G117" s="122"/>
    </row>
    <row r="118" spans="1:9" x14ac:dyDescent="0.2">
      <c r="A118" s="25"/>
      <c r="B118" s="25" t="s">
        <v>10</v>
      </c>
      <c r="C118" s="25" t="s">
        <v>0</v>
      </c>
      <c r="D118" s="25" t="s">
        <v>11</v>
      </c>
      <c r="E118" s="63" t="s">
        <v>12</v>
      </c>
      <c r="F118" s="30" t="s">
        <v>13</v>
      </c>
      <c r="G118" s="176" t="s">
        <v>14</v>
      </c>
      <c r="H118" s="2"/>
    </row>
    <row r="119" spans="1:9" x14ac:dyDescent="0.2">
      <c r="A119" s="23">
        <v>5</v>
      </c>
      <c r="B119" s="23">
        <v>63</v>
      </c>
      <c r="C119" s="22" t="s">
        <v>86</v>
      </c>
      <c r="D119" s="22" t="s">
        <v>87</v>
      </c>
      <c r="E119" s="60"/>
      <c r="F119" s="23">
        <v>2</v>
      </c>
      <c r="G119" s="173">
        <f t="shared" ref="G119:G147" si="8">+F119*E119</f>
        <v>0</v>
      </c>
      <c r="H119" s="2"/>
    </row>
    <row r="120" spans="1:9" x14ac:dyDescent="0.2">
      <c r="A120" s="23">
        <v>5</v>
      </c>
      <c r="B120" s="23">
        <v>64</v>
      </c>
      <c r="C120" s="22" t="s">
        <v>88</v>
      </c>
      <c r="D120" s="22" t="s">
        <v>89</v>
      </c>
      <c r="E120" s="60"/>
      <c r="F120" s="23">
        <v>1</v>
      </c>
      <c r="G120" s="173">
        <f t="shared" si="8"/>
        <v>0</v>
      </c>
      <c r="H120" s="2"/>
    </row>
    <row r="121" spans="1:9" x14ac:dyDescent="0.2">
      <c r="A121" s="23">
        <v>5</v>
      </c>
      <c r="B121" s="23">
        <v>65</v>
      </c>
      <c r="C121" s="22" t="s">
        <v>90</v>
      </c>
      <c r="D121" s="22" t="s">
        <v>91</v>
      </c>
      <c r="E121" s="60"/>
      <c r="F121" s="23">
        <v>10</v>
      </c>
      <c r="G121" s="173">
        <f t="shared" si="8"/>
        <v>0</v>
      </c>
      <c r="H121" s="2"/>
    </row>
    <row r="122" spans="1:9" ht="14.25" x14ac:dyDescent="0.2">
      <c r="A122" s="23">
        <v>5</v>
      </c>
      <c r="B122" s="23">
        <v>66</v>
      </c>
      <c r="C122" s="22" t="s">
        <v>92</v>
      </c>
      <c r="D122" s="22" t="s">
        <v>93</v>
      </c>
      <c r="E122" s="60"/>
      <c r="F122" s="23">
        <v>8</v>
      </c>
      <c r="G122" s="173">
        <f t="shared" si="8"/>
        <v>0</v>
      </c>
      <c r="H122" s="2"/>
    </row>
    <row r="123" spans="1:9" ht="14.25" x14ac:dyDescent="0.2">
      <c r="A123" s="23">
        <v>5</v>
      </c>
      <c r="B123" s="23">
        <v>67</v>
      </c>
      <c r="C123" s="22" t="s">
        <v>94</v>
      </c>
      <c r="D123" s="22" t="s">
        <v>93</v>
      </c>
      <c r="E123" s="60"/>
      <c r="F123" s="23">
        <v>3</v>
      </c>
      <c r="G123" s="173">
        <f t="shared" si="8"/>
        <v>0</v>
      </c>
      <c r="H123" s="2"/>
    </row>
    <row r="124" spans="1:9" x14ac:dyDescent="0.2">
      <c r="A124" s="23">
        <v>5</v>
      </c>
      <c r="B124" s="23">
        <v>68</v>
      </c>
      <c r="C124" s="22" t="s">
        <v>95</v>
      </c>
      <c r="D124" s="22"/>
      <c r="E124" s="60"/>
      <c r="F124" s="23">
        <v>8</v>
      </c>
      <c r="G124" s="173">
        <f t="shared" si="8"/>
        <v>0</v>
      </c>
      <c r="H124" s="2"/>
    </row>
    <row r="125" spans="1:9" ht="14.25" x14ac:dyDescent="0.2">
      <c r="A125" s="23">
        <v>5</v>
      </c>
      <c r="B125" s="23">
        <v>69</v>
      </c>
      <c r="C125" s="22" t="s">
        <v>96</v>
      </c>
      <c r="D125" s="22" t="s">
        <v>97</v>
      </c>
      <c r="E125" s="60"/>
      <c r="F125" s="23">
        <v>1</v>
      </c>
      <c r="G125" s="173">
        <f t="shared" si="8"/>
        <v>0</v>
      </c>
      <c r="H125" s="2"/>
    </row>
    <row r="126" spans="1:9" x14ac:dyDescent="0.2">
      <c r="A126" s="23">
        <v>5</v>
      </c>
      <c r="B126" s="23">
        <v>70</v>
      </c>
      <c r="C126" s="22" t="s">
        <v>98</v>
      </c>
      <c r="D126" s="22" t="s">
        <v>38</v>
      </c>
      <c r="E126" s="60"/>
      <c r="F126" s="23">
        <v>880</v>
      </c>
      <c r="G126" s="173">
        <f t="shared" si="8"/>
        <v>0</v>
      </c>
      <c r="H126" s="2"/>
    </row>
    <row r="127" spans="1:9" x14ac:dyDescent="0.2">
      <c r="A127" s="23">
        <v>5</v>
      </c>
      <c r="B127" s="23">
        <v>71</v>
      </c>
      <c r="C127" s="22" t="s">
        <v>99</v>
      </c>
      <c r="D127" s="22" t="s">
        <v>100</v>
      </c>
      <c r="E127" s="60"/>
      <c r="F127" s="23">
        <v>300</v>
      </c>
      <c r="G127" s="173">
        <f t="shared" si="8"/>
        <v>0</v>
      </c>
      <c r="H127" s="2"/>
    </row>
    <row r="128" spans="1:9" x14ac:dyDescent="0.2">
      <c r="A128" s="23">
        <v>5</v>
      </c>
      <c r="B128" s="23">
        <v>72</v>
      </c>
      <c r="C128" s="22" t="s">
        <v>101</v>
      </c>
      <c r="D128" s="22" t="s">
        <v>100</v>
      </c>
      <c r="E128" s="60"/>
      <c r="F128" s="23">
        <v>180</v>
      </c>
      <c r="G128" s="173">
        <f t="shared" si="8"/>
        <v>0</v>
      </c>
      <c r="H128" s="2"/>
    </row>
    <row r="129" spans="1:8" x14ac:dyDescent="0.2">
      <c r="A129" s="23">
        <v>5</v>
      </c>
      <c r="B129" s="23">
        <v>73</v>
      </c>
      <c r="C129" s="22" t="s">
        <v>102</v>
      </c>
      <c r="D129" s="22" t="s">
        <v>103</v>
      </c>
      <c r="E129" s="60"/>
      <c r="F129" s="23">
        <v>170</v>
      </c>
      <c r="G129" s="173">
        <f t="shared" si="8"/>
        <v>0</v>
      </c>
      <c r="H129" s="2"/>
    </row>
    <row r="130" spans="1:8" x14ac:dyDescent="0.2">
      <c r="A130" s="23">
        <v>5</v>
      </c>
      <c r="B130" s="23">
        <v>74</v>
      </c>
      <c r="C130" s="22" t="s">
        <v>104</v>
      </c>
      <c r="D130" s="22" t="s">
        <v>38</v>
      </c>
      <c r="E130" s="60"/>
      <c r="F130" s="23">
        <v>288</v>
      </c>
      <c r="G130" s="173">
        <f t="shared" si="8"/>
        <v>0</v>
      </c>
      <c r="H130" s="2"/>
    </row>
    <row r="131" spans="1:8" ht="14.25" x14ac:dyDescent="0.2">
      <c r="A131" s="23">
        <v>5</v>
      </c>
      <c r="B131" s="23">
        <v>75</v>
      </c>
      <c r="C131" s="22" t="s">
        <v>105</v>
      </c>
      <c r="D131" s="22" t="s">
        <v>93</v>
      </c>
      <c r="E131" s="60"/>
      <c r="F131" s="23">
        <v>16</v>
      </c>
      <c r="G131" s="173">
        <f t="shared" si="8"/>
        <v>0</v>
      </c>
      <c r="H131" s="2"/>
    </row>
    <row r="132" spans="1:8" x14ac:dyDescent="0.2">
      <c r="A132" s="23">
        <v>5</v>
      </c>
      <c r="B132" s="23">
        <v>76</v>
      </c>
      <c r="C132" s="22" t="s">
        <v>106</v>
      </c>
      <c r="D132" s="22" t="s">
        <v>29</v>
      </c>
      <c r="E132" s="60"/>
      <c r="F132" s="23">
        <v>60</v>
      </c>
      <c r="G132" s="173">
        <f t="shared" si="8"/>
        <v>0</v>
      </c>
      <c r="H132" s="2"/>
    </row>
    <row r="133" spans="1:8" x14ac:dyDescent="0.2">
      <c r="A133" s="23">
        <v>5</v>
      </c>
      <c r="B133" s="23">
        <v>77</v>
      </c>
      <c r="C133" s="22" t="s">
        <v>107</v>
      </c>
      <c r="D133" s="22" t="s">
        <v>29</v>
      </c>
      <c r="E133" s="60"/>
      <c r="F133" s="23">
        <v>57</v>
      </c>
      <c r="G133" s="173">
        <f t="shared" si="8"/>
        <v>0</v>
      </c>
      <c r="H133" s="2"/>
    </row>
    <row r="134" spans="1:8" x14ac:dyDescent="0.2">
      <c r="A134" s="23">
        <v>5</v>
      </c>
      <c r="B134" s="23">
        <v>78</v>
      </c>
      <c r="C134" s="22" t="s">
        <v>108</v>
      </c>
      <c r="D134" s="22" t="s">
        <v>29</v>
      </c>
      <c r="E134" s="60"/>
      <c r="F134" s="23">
        <v>27</v>
      </c>
      <c r="G134" s="173">
        <f t="shared" si="8"/>
        <v>0</v>
      </c>
      <c r="H134" s="2"/>
    </row>
    <row r="135" spans="1:8" x14ac:dyDescent="0.2">
      <c r="A135" s="23">
        <v>5</v>
      </c>
      <c r="B135" s="23">
        <v>79</v>
      </c>
      <c r="C135" s="22" t="s">
        <v>109</v>
      </c>
      <c r="D135" s="22" t="s">
        <v>29</v>
      </c>
      <c r="E135" s="60"/>
      <c r="F135" s="23">
        <v>30</v>
      </c>
      <c r="G135" s="173">
        <f t="shared" si="8"/>
        <v>0</v>
      </c>
      <c r="H135" s="2"/>
    </row>
    <row r="136" spans="1:8" x14ac:dyDescent="0.2">
      <c r="A136" s="23">
        <v>5</v>
      </c>
      <c r="B136" s="23">
        <v>80</v>
      </c>
      <c r="C136" s="22" t="s">
        <v>110</v>
      </c>
      <c r="D136" s="22" t="s">
        <v>38</v>
      </c>
      <c r="E136" s="60"/>
      <c r="F136" s="29">
        <v>7000</v>
      </c>
      <c r="G136" s="173">
        <f t="shared" si="8"/>
        <v>0</v>
      </c>
      <c r="H136" s="2"/>
    </row>
    <row r="137" spans="1:8" x14ac:dyDescent="0.2">
      <c r="A137" s="23">
        <v>5</v>
      </c>
      <c r="B137" s="23">
        <v>81</v>
      </c>
      <c r="C137" s="22" t="s">
        <v>111</v>
      </c>
      <c r="D137" s="22" t="s">
        <v>11</v>
      </c>
      <c r="E137" s="60"/>
      <c r="F137" s="23">
        <v>1</v>
      </c>
      <c r="G137" s="173">
        <f t="shared" si="8"/>
        <v>0</v>
      </c>
      <c r="H137" s="2"/>
    </row>
    <row r="138" spans="1:8" x14ac:dyDescent="0.2">
      <c r="A138" s="23">
        <v>5</v>
      </c>
      <c r="B138" s="23">
        <v>82</v>
      </c>
      <c r="C138" s="22" t="s">
        <v>112</v>
      </c>
      <c r="D138" s="22" t="s">
        <v>85</v>
      </c>
      <c r="E138" s="60"/>
      <c r="F138" s="23">
        <v>1</v>
      </c>
      <c r="G138" s="173">
        <f t="shared" si="8"/>
        <v>0</v>
      </c>
      <c r="H138" s="2"/>
    </row>
    <row r="139" spans="1:8" ht="25.5" x14ac:dyDescent="0.2">
      <c r="A139" s="23">
        <v>5</v>
      </c>
      <c r="B139" s="23">
        <v>83</v>
      </c>
      <c r="C139" s="22" t="s">
        <v>113</v>
      </c>
      <c r="D139" s="22" t="s">
        <v>85</v>
      </c>
      <c r="E139" s="60"/>
      <c r="F139" s="23">
        <v>1</v>
      </c>
      <c r="G139" s="173">
        <f t="shared" si="8"/>
        <v>0</v>
      </c>
      <c r="H139" s="2"/>
    </row>
    <row r="140" spans="1:8" x14ac:dyDescent="0.2">
      <c r="A140" s="23">
        <v>5</v>
      </c>
      <c r="B140" s="23">
        <v>84</v>
      </c>
      <c r="C140" s="22" t="s">
        <v>114</v>
      </c>
      <c r="D140" s="22" t="s">
        <v>85</v>
      </c>
      <c r="E140" s="60"/>
      <c r="F140" s="23">
        <v>1</v>
      </c>
      <c r="G140" s="173">
        <f t="shared" si="8"/>
        <v>0</v>
      </c>
      <c r="H140" s="2"/>
    </row>
    <row r="141" spans="1:8" x14ac:dyDescent="0.2">
      <c r="A141" s="23">
        <v>5</v>
      </c>
      <c r="B141" s="23">
        <v>85</v>
      </c>
      <c r="C141" s="22" t="s">
        <v>115</v>
      </c>
      <c r="D141" s="22" t="s">
        <v>85</v>
      </c>
      <c r="E141" s="60"/>
      <c r="F141" s="23">
        <v>1</v>
      </c>
      <c r="G141" s="173">
        <f t="shared" si="8"/>
        <v>0</v>
      </c>
      <c r="H141" s="2"/>
    </row>
    <row r="142" spans="1:8" x14ac:dyDescent="0.2">
      <c r="A142" s="23">
        <v>5</v>
      </c>
      <c r="B142" s="23">
        <v>86</v>
      </c>
      <c r="C142" s="22" t="s">
        <v>116</v>
      </c>
      <c r="D142" s="22" t="s">
        <v>85</v>
      </c>
      <c r="E142" s="60"/>
      <c r="F142" s="23">
        <v>1</v>
      </c>
      <c r="G142" s="173">
        <f t="shared" si="8"/>
        <v>0</v>
      </c>
      <c r="H142" s="2"/>
    </row>
    <row r="143" spans="1:8" x14ac:dyDescent="0.2">
      <c r="A143" s="23">
        <v>5</v>
      </c>
      <c r="B143" s="23">
        <v>87</v>
      </c>
      <c r="C143" s="22" t="s">
        <v>117</v>
      </c>
      <c r="D143" s="22" t="s">
        <v>85</v>
      </c>
      <c r="E143" s="60"/>
      <c r="F143" s="23">
        <v>1</v>
      </c>
      <c r="G143" s="173">
        <f t="shared" si="8"/>
        <v>0</v>
      </c>
      <c r="H143" s="2"/>
    </row>
    <row r="144" spans="1:8" x14ac:dyDescent="0.2">
      <c r="A144" s="23">
        <v>5</v>
      </c>
      <c r="B144" s="23">
        <v>88</v>
      </c>
      <c r="C144" s="22" t="s">
        <v>118</v>
      </c>
      <c r="D144" s="22" t="s">
        <v>11</v>
      </c>
      <c r="E144" s="60"/>
      <c r="F144" s="23">
        <v>2</v>
      </c>
      <c r="G144" s="173">
        <f t="shared" si="8"/>
        <v>0</v>
      </c>
      <c r="H144" s="2"/>
    </row>
    <row r="145" spans="1:10" ht="25.5" x14ac:dyDescent="0.2">
      <c r="A145" s="23">
        <v>5</v>
      </c>
      <c r="B145" s="23">
        <v>89</v>
      </c>
      <c r="C145" s="22" t="s">
        <v>119</v>
      </c>
      <c r="D145" s="22" t="s">
        <v>85</v>
      </c>
      <c r="E145" s="60"/>
      <c r="F145" s="23">
        <v>1</v>
      </c>
      <c r="G145" s="173">
        <f t="shared" si="8"/>
        <v>0</v>
      </c>
      <c r="H145" s="2"/>
    </row>
    <row r="146" spans="1:10" x14ac:dyDescent="0.2">
      <c r="A146" s="23">
        <v>5</v>
      </c>
      <c r="B146" s="23">
        <v>90</v>
      </c>
      <c r="C146" s="22" t="s">
        <v>120</v>
      </c>
      <c r="D146" s="22" t="s">
        <v>38</v>
      </c>
      <c r="E146" s="60"/>
      <c r="F146" s="23">
        <v>7000</v>
      </c>
      <c r="G146" s="173">
        <f t="shared" si="8"/>
        <v>0</v>
      </c>
      <c r="H146" s="2"/>
    </row>
    <row r="147" spans="1:10" x14ac:dyDescent="0.2">
      <c r="A147" s="23">
        <v>5</v>
      </c>
      <c r="B147" s="23">
        <v>91</v>
      </c>
      <c r="C147" s="22" t="s">
        <v>121</v>
      </c>
      <c r="D147" s="22" t="s">
        <v>11</v>
      </c>
      <c r="E147" s="60"/>
      <c r="F147" s="23">
        <v>1</v>
      </c>
      <c r="G147" s="173">
        <f t="shared" si="8"/>
        <v>0</v>
      </c>
      <c r="H147" s="2"/>
    </row>
    <row r="148" spans="1:10" x14ac:dyDescent="0.2">
      <c r="A148" s="41"/>
      <c r="B148" s="127" t="s">
        <v>158</v>
      </c>
      <c r="C148" s="127"/>
      <c r="D148" s="127"/>
      <c r="E148" s="127"/>
      <c r="F148" s="53"/>
      <c r="G148" s="174">
        <f>SUM(G119:G147)</f>
        <v>0</v>
      </c>
      <c r="J148" s="67"/>
    </row>
    <row r="149" spans="1:10" x14ac:dyDescent="0.2">
      <c r="A149" s="41"/>
      <c r="B149" s="127" t="s">
        <v>154</v>
      </c>
      <c r="C149" s="127"/>
      <c r="D149" s="127"/>
      <c r="E149" s="127"/>
      <c r="F149" s="55"/>
      <c r="G149" s="174">
        <f>+F149*$G$148</f>
        <v>0</v>
      </c>
    </row>
    <row r="150" spans="1:10" x14ac:dyDescent="0.2">
      <c r="A150" s="41"/>
      <c r="B150" s="127" t="s">
        <v>155</v>
      </c>
      <c r="C150" s="127"/>
      <c r="D150" s="127"/>
      <c r="E150" s="127"/>
      <c r="F150" s="55"/>
      <c r="G150" s="174">
        <f t="shared" ref="G150:G151" si="9">+F150*$G$148</f>
        <v>0</v>
      </c>
    </row>
    <row r="151" spans="1:10" x14ac:dyDescent="0.2">
      <c r="A151" s="41"/>
      <c r="B151" s="127" t="s">
        <v>156</v>
      </c>
      <c r="C151" s="127"/>
      <c r="D151" s="127"/>
      <c r="E151" s="127"/>
      <c r="F151" s="55"/>
      <c r="G151" s="174">
        <f t="shared" si="9"/>
        <v>0</v>
      </c>
    </row>
    <row r="152" spans="1:10" x14ac:dyDescent="0.2">
      <c r="A152" s="49"/>
      <c r="B152" s="110"/>
      <c r="C152" s="110"/>
      <c r="D152" s="110"/>
      <c r="E152" s="61" t="s">
        <v>160</v>
      </c>
      <c r="F152" s="53"/>
      <c r="G152" s="174">
        <f>SUM(G148:G151)</f>
        <v>0</v>
      </c>
      <c r="I152" s="67"/>
    </row>
    <row r="153" spans="1:10" x14ac:dyDescent="0.2">
      <c r="A153" s="41"/>
      <c r="B153" s="127" t="s">
        <v>161</v>
      </c>
      <c r="C153" s="127"/>
      <c r="D153" s="127"/>
      <c r="E153" s="127"/>
      <c r="F153" s="47">
        <v>0.12</v>
      </c>
      <c r="G153" s="174">
        <f>+G151*F153</f>
        <v>0</v>
      </c>
    </row>
    <row r="154" spans="1:10" x14ac:dyDescent="0.2">
      <c r="A154" s="41"/>
      <c r="B154" s="127" t="s">
        <v>157</v>
      </c>
      <c r="C154" s="130"/>
      <c r="D154" s="130"/>
      <c r="E154" s="130"/>
      <c r="F154" s="131"/>
      <c r="G154" s="174">
        <f>+G152+G153</f>
        <v>0</v>
      </c>
    </row>
    <row r="155" spans="1:10" ht="15" thickBot="1" x14ac:dyDescent="0.25">
      <c r="A155" s="3"/>
      <c r="B155" s="3"/>
      <c r="C155" s="2"/>
      <c r="D155" s="2"/>
      <c r="E155" s="58"/>
      <c r="F155" s="28"/>
      <c r="G155" s="171"/>
      <c r="H155" s="2"/>
    </row>
    <row r="156" spans="1:10" ht="39" thickBot="1" x14ac:dyDescent="0.25">
      <c r="C156" s="17" t="s">
        <v>9</v>
      </c>
      <c r="D156" s="40" t="s">
        <v>173</v>
      </c>
      <c r="E156" s="64" t="s">
        <v>175</v>
      </c>
      <c r="F156" s="18" t="s">
        <v>219</v>
      </c>
    </row>
    <row r="157" spans="1:10" ht="13.5" thickBot="1" x14ac:dyDescent="0.25">
      <c r="C157" s="19" t="s">
        <v>7</v>
      </c>
      <c r="D157" s="50">
        <v>0.1</v>
      </c>
      <c r="E157" s="65"/>
      <c r="F157" s="178">
        <f>E157*D157</f>
        <v>0</v>
      </c>
      <c r="J157" s="67"/>
    </row>
    <row r="158" spans="1:10" ht="13.5" thickBot="1" x14ac:dyDescent="0.25">
      <c r="C158" s="138" t="s">
        <v>205</v>
      </c>
      <c r="D158" s="139"/>
      <c r="E158" s="140"/>
      <c r="F158" s="178">
        <f>F157*0.12</f>
        <v>0</v>
      </c>
    </row>
    <row r="159" spans="1:10" ht="13.5" thickBot="1" x14ac:dyDescent="0.25">
      <c r="C159" s="141" t="s">
        <v>176</v>
      </c>
      <c r="D159" s="142"/>
      <c r="E159" s="143"/>
      <c r="F159" s="178">
        <f>+F158+F157</f>
        <v>0</v>
      </c>
      <c r="I159" s="68"/>
    </row>
    <row r="160" spans="1:10" x14ac:dyDescent="0.2">
      <c r="F160"/>
    </row>
    <row r="161" spans="1:10" x14ac:dyDescent="0.2">
      <c r="F161"/>
    </row>
    <row r="162" spans="1:10" x14ac:dyDescent="0.2">
      <c r="C162" s="21" t="s">
        <v>8</v>
      </c>
      <c r="D162" s="21"/>
      <c r="F162"/>
    </row>
    <row r="163" spans="1:10" ht="14.25" x14ac:dyDescent="0.2">
      <c r="A163" s="3"/>
      <c r="B163" s="3"/>
      <c r="C163" s="2"/>
      <c r="D163" s="2"/>
      <c r="E163" s="58"/>
      <c r="F163" s="28"/>
      <c r="G163" s="171"/>
    </row>
    <row r="164" spans="1:10" ht="14.25" x14ac:dyDescent="0.2">
      <c r="A164" s="4"/>
      <c r="B164" s="4"/>
      <c r="C164" s="2"/>
      <c r="D164" s="2"/>
      <c r="E164" s="58"/>
      <c r="F164" s="28"/>
      <c r="G164" s="171"/>
      <c r="I164" s="69"/>
      <c r="J164" s="69"/>
    </row>
    <row r="165" spans="1:10" s="1" customFormat="1" ht="14.25" customHeight="1" x14ac:dyDescent="0.2">
      <c r="A165" s="4"/>
      <c r="B165" s="4" t="s">
        <v>1</v>
      </c>
      <c r="C165" s="144" t="s">
        <v>203</v>
      </c>
      <c r="D165" s="144"/>
      <c r="E165" s="144"/>
      <c r="F165" s="144"/>
      <c r="G165" s="144"/>
      <c r="H165"/>
      <c r="I165" s="69"/>
    </row>
    <row r="166" spans="1:10" s="1" customFormat="1" ht="18" customHeight="1" x14ac:dyDescent="0.2">
      <c r="A166" s="5"/>
      <c r="B166" s="5"/>
      <c r="C166" s="144"/>
      <c r="D166" s="144"/>
      <c r="E166" s="144"/>
      <c r="F166" s="144"/>
      <c r="G166" s="144"/>
      <c r="H166"/>
      <c r="I166" s="69"/>
    </row>
    <row r="167" spans="1:10" ht="36.75" customHeight="1" thickBot="1" x14ac:dyDescent="0.25">
      <c r="A167" s="2"/>
      <c r="B167" s="2"/>
      <c r="C167" s="144"/>
      <c r="D167" s="144"/>
      <c r="E167" s="144"/>
      <c r="F167" s="144"/>
      <c r="G167" s="144"/>
    </row>
    <row r="168" spans="1:10" ht="15.75" x14ac:dyDescent="0.25">
      <c r="A168" s="2"/>
      <c r="B168" s="2"/>
      <c r="C168" s="56"/>
      <c r="F168"/>
    </row>
    <row r="169" spans="1:10" x14ac:dyDescent="0.2">
      <c r="A169" s="2"/>
      <c r="B169" s="2"/>
      <c r="C169" s="48" t="s">
        <v>180</v>
      </c>
      <c r="F169"/>
    </row>
    <row r="170" spans="1:10" ht="14.25" x14ac:dyDescent="0.2">
      <c r="A170" s="3"/>
      <c r="B170" s="3"/>
      <c r="C170" s="48" t="s">
        <v>206</v>
      </c>
      <c r="F170"/>
    </row>
  </sheetData>
  <mergeCells count="47">
    <mergeCell ref="B153:E153"/>
    <mergeCell ref="B154:F154"/>
    <mergeCell ref="C158:E158"/>
    <mergeCell ref="C159:E159"/>
    <mergeCell ref="C165:G167"/>
    <mergeCell ref="B151:E151"/>
    <mergeCell ref="B96:G96"/>
    <mergeCell ref="B110:E110"/>
    <mergeCell ref="B111:E111"/>
    <mergeCell ref="B112:E112"/>
    <mergeCell ref="B113:E113"/>
    <mergeCell ref="B115:E115"/>
    <mergeCell ref="B116:F116"/>
    <mergeCell ref="B117:G117"/>
    <mergeCell ref="B148:E148"/>
    <mergeCell ref="B149:E149"/>
    <mergeCell ref="B150:E150"/>
    <mergeCell ref="B95:F95"/>
    <mergeCell ref="B70:E70"/>
    <mergeCell ref="B71:E71"/>
    <mergeCell ref="B72:E72"/>
    <mergeCell ref="B74:E74"/>
    <mergeCell ref="B75:F75"/>
    <mergeCell ref="B76:G76"/>
    <mergeCell ref="B89:E89"/>
    <mergeCell ref="B90:E90"/>
    <mergeCell ref="B91:E91"/>
    <mergeCell ref="B92:E92"/>
    <mergeCell ref="B94:E94"/>
    <mergeCell ref="B69:E69"/>
    <mergeCell ref="B15:E15"/>
    <mergeCell ref="B16:E16"/>
    <mergeCell ref="B17:E17"/>
    <mergeCell ref="B18:E18"/>
    <mergeCell ref="B20:E20"/>
    <mergeCell ref="B21:F21"/>
    <mergeCell ref="A22:G22"/>
    <mergeCell ref="A23:A30"/>
    <mergeCell ref="B23:B30"/>
    <mergeCell ref="B33:F33"/>
    <mergeCell ref="B35:F35"/>
    <mergeCell ref="B9:G9"/>
    <mergeCell ref="B1:G1"/>
    <mergeCell ref="B2:G2"/>
    <mergeCell ref="B3:G3"/>
    <mergeCell ref="B5:G5"/>
    <mergeCell ref="B6:G6"/>
  </mergeCells>
  <hyperlinks>
    <hyperlink ref="C162" location="_ftnref1" display="_ftnref1"/>
  </hyperlinks>
  <printOptions horizontalCentered="1"/>
  <pageMargins left="0.70866141732283472" right="0.70866141732283472" top="0.49" bottom="0.35" header="0.49" footer="0.33"/>
  <pageSetup scale="53" fitToWidth="0" fitToHeight="0" orientation="portrait" r:id="rId1"/>
  <headerFooter alignWithMargins="0"/>
  <rowBreaks count="1" manualBreakCount="1">
    <brk id="95" min="1" max="6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70"/>
  <sheetViews>
    <sheetView view="pageBreakPreview" topLeftCell="A149" zoomScaleNormal="70" zoomScaleSheetLayoutView="100" workbookViewId="0">
      <selection activeCell="E143" sqref="E143"/>
    </sheetView>
  </sheetViews>
  <sheetFormatPr baseColWidth="10" defaultRowHeight="12.75" x14ac:dyDescent="0.2"/>
  <cols>
    <col min="1" max="1" width="4.5703125" bestFit="1" customWidth="1"/>
    <col min="2" max="2" width="8.140625" bestFit="1" customWidth="1"/>
    <col min="3" max="3" width="80.42578125" customWidth="1"/>
    <col min="4" max="4" width="14.28515625" customWidth="1"/>
    <col min="5" max="5" width="17.7109375" style="66" customWidth="1"/>
    <col min="6" max="6" width="26.5703125" style="31" customWidth="1"/>
    <col min="7" max="7" width="26.5703125" style="177" customWidth="1"/>
    <col min="8" max="8" width="8.85546875" customWidth="1"/>
    <col min="9" max="9" width="25.7109375" customWidth="1"/>
    <col min="10" max="10" width="17.5703125" bestFit="1" customWidth="1"/>
  </cols>
  <sheetData>
    <row r="1" spans="1:10" ht="15.75" customHeight="1" x14ac:dyDescent="0.2">
      <c r="B1" s="123"/>
      <c r="C1" s="123"/>
      <c r="D1" s="123"/>
      <c r="E1" s="123"/>
      <c r="F1" s="123"/>
      <c r="G1" s="123"/>
    </row>
    <row r="2" spans="1:10" ht="15" customHeight="1" x14ac:dyDescent="0.2">
      <c r="B2" s="123" t="str">
        <f>Datos!B2</f>
        <v>SOLICITUD PÚBLICA DE OFERTAS TRECSA- SPUO-043-2015</v>
      </c>
      <c r="C2" s="123"/>
      <c r="D2" s="123"/>
      <c r="E2" s="123"/>
      <c r="F2" s="123"/>
      <c r="G2" s="123"/>
      <c r="H2" s="73"/>
    </row>
    <row r="3" spans="1:10" ht="39.75" customHeight="1" x14ac:dyDescent="0.2">
      <c r="B3" s="124" t="str">
        <f>Datos!B3</f>
        <v>SERVICIOS DE MANTENIMIENTO, ATENCIÓN DE EMERGENCIAS, ADECUACIÓN DE INFRAESTRUCTURA DE LÍNEAS DE TRANSMISIÓN Y MANTENIMIENTO EN LÍNEA VIVA PARA LA INFRAESTRUCTURA DE TRANSMISIÓN HASTA 230 kV</v>
      </c>
      <c r="C3" s="124"/>
      <c r="D3" s="124"/>
      <c r="E3" s="124"/>
      <c r="F3" s="124"/>
      <c r="G3" s="124"/>
      <c r="H3" s="73"/>
    </row>
    <row r="4" spans="1:10" ht="15" customHeight="1" x14ac:dyDescent="0.2">
      <c r="A4" s="34"/>
      <c r="B4" s="6"/>
      <c r="C4" s="6"/>
      <c r="D4" s="6"/>
      <c r="E4" s="57"/>
      <c r="F4" s="14"/>
      <c r="G4" s="169"/>
      <c r="H4" s="9"/>
    </row>
    <row r="5" spans="1:10" ht="15" x14ac:dyDescent="0.25">
      <c r="B5" s="125" t="str">
        <f>Datos!B7</f>
        <v>FORMULARIO 11A-3 - Lista de cantidades y precios, servicio de mantenimiento y adecuación de infraestructura a 3 años.</v>
      </c>
      <c r="C5" s="125"/>
      <c r="D5" s="125"/>
      <c r="E5" s="125"/>
      <c r="F5" s="125"/>
      <c r="G5" s="125"/>
      <c r="H5" s="74"/>
    </row>
    <row r="6" spans="1:10" ht="15" x14ac:dyDescent="0.25">
      <c r="B6" s="126"/>
      <c r="C6" s="126"/>
      <c r="D6" s="126"/>
      <c r="E6" s="126"/>
      <c r="F6" s="126"/>
      <c r="G6" s="126"/>
    </row>
    <row r="7" spans="1:10" ht="15" x14ac:dyDescent="0.25">
      <c r="B7" s="113"/>
      <c r="C7" s="113" t="s">
        <v>198</v>
      </c>
      <c r="D7" s="113">
        <v>3</v>
      </c>
      <c r="E7" s="113" t="s">
        <v>199</v>
      </c>
      <c r="F7" s="113"/>
      <c r="G7" s="170"/>
    </row>
    <row r="8" spans="1:10" ht="14.25" x14ac:dyDescent="0.2">
      <c r="A8" s="3"/>
      <c r="B8" s="3"/>
      <c r="C8" s="2"/>
      <c r="D8" s="2"/>
      <c r="E8" s="58"/>
      <c r="F8" s="28"/>
      <c r="G8" s="171"/>
      <c r="H8" s="2"/>
    </row>
    <row r="9" spans="1:10" x14ac:dyDescent="0.2">
      <c r="B9" s="120" t="s">
        <v>66</v>
      </c>
      <c r="C9" s="121"/>
      <c r="D9" s="121"/>
      <c r="E9" s="121"/>
      <c r="F9" s="121"/>
      <c r="G9" s="122"/>
    </row>
    <row r="10" spans="1:10" ht="25.5" x14ac:dyDescent="0.2">
      <c r="A10" s="25" t="s">
        <v>165</v>
      </c>
      <c r="B10" s="25" t="s">
        <v>10</v>
      </c>
      <c r="C10" s="25" t="s">
        <v>0</v>
      </c>
      <c r="D10" s="25" t="s">
        <v>11</v>
      </c>
      <c r="E10" s="59" t="s">
        <v>221</v>
      </c>
      <c r="F10" s="30" t="s">
        <v>133</v>
      </c>
      <c r="G10" s="172" t="s">
        <v>222</v>
      </c>
      <c r="H10" s="2"/>
    </row>
    <row r="11" spans="1:10" x14ac:dyDescent="0.2">
      <c r="A11" s="23">
        <v>1</v>
      </c>
      <c r="B11" s="23">
        <v>1</v>
      </c>
      <c r="C11" s="22" t="s">
        <v>202</v>
      </c>
      <c r="D11" s="22" t="s">
        <v>15</v>
      </c>
      <c r="E11" s="60"/>
      <c r="F11" s="32">
        <v>12</v>
      </c>
      <c r="G11" s="173">
        <f>+F11*E11</f>
        <v>0</v>
      </c>
      <c r="H11" s="8"/>
    </row>
    <row r="12" spans="1:10" x14ac:dyDescent="0.2">
      <c r="A12" s="23">
        <v>1</v>
      </c>
      <c r="B12" s="23">
        <v>1</v>
      </c>
      <c r="C12" s="22" t="s">
        <v>207</v>
      </c>
      <c r="D12" s="22" t="s">
        <v>15</v>
      </c>
      <c r="E12" s="60"/>
      <c r="F12" s="32">
        <v>12</v>
      </c>
      <c r="G12" s="173">
        <f>+F12*E12</f>
        <v>0</v>
      </c>
      <c r="H12" s="8"/>
    </row>
    <row r="13" spans="1:10" x14ac:dyDescent="0.2">
      <c r="A13" s="23">
        <v>1</v>
      </c>
      <c r="B13" s="23">
        <v>2</v>
      </c>
      <c r="C13" s="22" t="s">
        <v>196</v>
      </c>
      <c r="D13" s="22" t="s">
        <v>16</v>
      </c>
      <c r="E13" s="60"/>
      <c r="F13" s="23">
        <v>10</v>
      </c>
      <c r="G13" s="173">
        <f t="shared" ref="G13:G14" si="0">+F13*E13</f>
        <v>0</v>
      </c>
      <c r="H13" s="8"/>
    </row>
    <row r="14" spans="1:10" x14ac:dyDescent="0.2">
      <c r="A14" s="23">
        <v>1</v>
      </c>
      <c r="B14" s="23">
        <v>3</v>
      </c>
      <c r="C14" s="22" t="s">
        <v>197</v>
      </c>
      <c r="D14" s="22" t="s">
        <v>16</v>
      </c>
      <c r="E14" s="60"/>
      <c r="F14" s="23">
        <v>5</v>
      </c>
      <c r="G14" s="173">
        <f t="shared" si="0"/>
        <v>0</v>
      </c>
      <c r="H14" s="8"/>
    </row>
    <row r="15" spans="1:10" x14ac:dyDescent="0.2">
      <c r="A15" s="27"/>
      <c r="B15" s="128" t="s">
        <v>158</v>
      </c>
      <c r="C15" s="127"/>
      <c r="D15" s="127"/>
      <c r="E15" s="127"/>
      <c r="F15" s="46"/>
      <c r="G15" s="174">
        <f>SUM(G11:G14)</f>
        <v>0</v>
      </c>
      <c r="J15" s="67"/>
    </row>
    <row r="16" spans="1:10" x14ac:dyDescent="0.2">
      <c r="A16" s="27"/>
      <c r="B16" s="128" t="s">
        <v>154</v>
      </c>
      <c r="C16" s="127"/>
      <c r="D16" s="127"/>
      <c r="E16" s="127"/>
      <c r="F16" s="55"/>
      <c r="G16" s="174">
        <f>+F16*$G$15</f>
        <v>0</v>
      </c>
    </row>
    <row r="17" spans="1:9" x14ac:dyDescent="0.2">
      <c r="A17" s="27"/>
      <c r="B17" s="127" t="s">
        <v>155</v>
      </c>
      <c r="C17" s="127"/>
      <c r="D17" s="127"/>
      <c r="E17" s="127"/>
      <c r="F17" s="55"/>
      <c r="G17" s="174">
        <f t="shared" ref="G17:G18" si="1">+F17*$G$15</f>
        <v>0</v>
      </c>
    </row>
    <row r="18" spans="1:9" x14ac:dyDescent="0.2">
      <c r="A18" s="27"/>
      <c r="B18" s="128" t="s">
        <v>156</v>
      </c>
      <c r="C18" s="127"/>
      <c r="D18" s="127"/>
      <c r="E18" s="127"/>
      <c r="F18" s="55"/>
      <c r="G18" s="174">
        <f t="shared" si="1"/>
        <v>0</v>
      </c>
    </row>
    <row r="19" spans="1:9" x14ac:dyDescent="0.2">
      <c r="A19" s="27"/>
      <c r="B19" s="44"/>
      <c r="C19" s="44"/>
      <c r="D19" s="44"/>
      <c r="E19" s="61" t="s">
        <v>160</v>
      </c>
      <c r="F19" s="46"/>
      <c r="G19" s="174">
        <f>SUM(G15:G18)</f>
        <v>0</v>
      </c>
      <c r="I19" s="67"/>
    </row>
    <row r="20" spans="1:9" x14ac:dyDescent="0.2">
      <c r="A20" s="27"/>
      <c r="B20" s="127" t="s">
        <v>159</v>
      </c>
      <c r="C20" s="127"/>
      <c r="D20" s="127"/>
      <c r="E20" s="127"/>
      <c r="F20" s="47">
        <v>0.12</v>
      </c>
      <c r="G20" s="174">
        <f>+G19*F20</f>
        <v>0</v>
      </c>
    </row>
    <row r="21" spans="1:9" x14ac:dyDescent="0.2">
      <c r="A21" s="27"/>
      <c r="B21" s="129" t="s">
        <v>157</v>
      </c>
      <c r="C21" s="130"/>
      <c r="D21" s="130"/>
      <c r="E21" s="130"/>
      <c r="F21" s="131"/>
      <c r="G21" s="174">
        <f>+G19+G20</f>
        <v>0</v>
      </c>
    </row>
    <row r="22" spans="1:9" x14ac:dyDescent="0.2">
      <c r="A22" s="132" t="s">
        <v>204</v>
      </c>
      <c r="B22" s="132"/>
      <c r="C22" s="132"/>
      <c r="D22" s="132"/>
      <c r="E22" s="132"/>
      <c r="F22" s="132"/>
      <c r="G22" s="133"/>
    </row>
    <row r="23" spans="1:9" x14ac:dyDescent="0.2">
      <c r="A23" s="134">
        <v>2</v>
      </c>
      <c r="B23" s="134">
        <v>4</v>
      </c>
      <c r="C23" s="22" t="s">
        <v>131</v>
      </c>
      <c r="D23" s="22"/>
      <c r="E23" s="60"/>
      <c r="F23" s="23"/>
      <c r="G23" s="175"/>
      <c r="H23" s="8"/>
    </row>
    <row r="24" spans="1:9" x14ac:dyDescent="0.2">
      <c r="A24" s="135"/>
      <c r="B24" s="135"/>
      <c r="C24" s="24" t="s">
        <v>19</v>
      </c>
      <c r="D24" s="22" t="s">
        <v>17</v>
      </c>
      <c r="E24" s="60"/>
      <c r="F24" s="23">
        <v>239</v>
      </c>
      <c r="G24" s="173">
        <f t="shared" ref="G24:G26" si="2">+F24*E24</f>
        <v>0</v>
      </c>
      <c r="H24" s="8"/>
    </row>
    <row r="25" spans="1:9" x14ac:dyDescent="0.2">
      <c r="A25" s="135"/>
      <c r="B25" s="135"/>
      <c r="C25" s="24" t="s">
        <v>20</v>
      </c>
      <c r="D25" s="22" t="s">
        <v>17</v>
      </c>
      <c r="E25" s="60"/>
      <c r="F25" s="23">
        <v>8</v>
      </c>
      <c r="G25" s="173">
        <f t="shared" si="2"/>
        <v>0</v>
      </c>
      <c r="H25" s="8"/>
    </row>
    <row r="26" spans="1:9" x14ac:dyDescent="0.2">
      <c r="A26" s="135"/>
      <c r="B26" s="135"/>
      <c r="C26" s="24" t="s">
        <v>21</v>
      </c>
      <c r="D26" s="22" t="s">
        <v>17</v>
      </c>
      <c r="E26" s="60"/>
      <c r="F26" s="23">
        <v>100</v>
      </c>
      <c r="G26" s="173">
        <f t="shared" si="2"/>
        <v>0</v>
      </c>
      <c r="H26" s="8"/>
    </row>
    <row r="27" spans="1:9" x14ac:dyDescent="0.2">
      <c r="A27" s="135"/>
      <c r="B27" s="135"/>
      <c r="C27" s="22" t="s">
        <v>132</v>
      </c>
      <c r="D27" s="22"/>
      <c r="E27" s="60"/>
      <c r="F27" s="23"/>
      <c r="G27" s="175"/>
      <c r="H27" s="8"/>
    </row>
    <row r="28" spans="1:9" x14ac:dyDescent="0.2">
      <c r="A28" s="135"/>
      <c r="B28" s="135"/>
      <c r="C28" s="24" t="s">
        <v>19</v>
      </c>
      <c r="D28" s="22" t="s">
        <v>17</v>
      </c>
      <c r="E28" s="60"/>
      <c r="F28" s="23">
        <v>2</v>
      </c>
      <c r="G28" s="173">
        <f t="shared" ref="G28:G31" si="3">+F28*E28</f>
        <v>0</v>
      </c>
      <c r="H28" s="8"/>
    </row>
    <row r="29" spans="1:9" x14ac:dyDescent="0.2">
      <c r="A29" s="135"/>
      <c r="B29" s="135"/>
      <c r="C29" s="24" t="s">
        <v>20</v>
      </c>
      <c r="D29" s="22" t="s">
        <v>17</v>
      </c>
      <c r="E29" s="60"/>
      <c r="F29" s="23">
        <v>2</v>
      </c>
      <c r="G29" s="173">
        <f t="shared" si="3"/>
        <v>0</v>
      </c>
      <c r="H29" s="8"/>
    </row>
    <row r="30" spans="1:9" x14ac:dyDescent="0.2">
      <c r="A30" s="136"/>
      <c r="B30" s="136"/>
      <c r="C30" s="24" t="s">
        <v>21</v>
      </c>
      <c r="D30" s="22" t="s">
        <v>17</v>
      </c>
      <c r="E30" s="60"/>
      <c r="F30" s="23">
        <v>2</v>
      </c>
      <c r="G30" s="173">
        <f t="shared" si="3"/>
        <v>0</v>
      </c>
      <c r="H30" s="8"/>
    </row>
    <row r="31" spans="1:9" x14ac:dyDescent="0.2">
      <c r="A31" s="23">
        <v>2</v>
      </c>
      <c r="B31" s="23">
        <v>5</v>
      </c>
      <c r="C31" s="22" t="s">
        <v>18</v>
      </c>
      <c r="D31" s="22" t="s">
        <v>16</v>
      </c>
      <c r="E31" s="60"/>
      <c r="F31" s="23">
        <v>288</v>
      </c>
      <c r="G31" s="173">
        <f t="shared" si="3"/>
        <v>0</v>
      </c>
      <c r="H31" s="8"/>
    </row>
    <row r="32" spans="1:9" x14ac:dyDescent="0.2">
      <c r="A32" s="43">
        <v>2</v>
      </c>
      <c r="B32" s="43">
        <v>6</v>
      </c>
      <c r="C32" s="24" t="s">
        <v>179</v>
      </c>
      <c r="D32" s="22" t="s">
        <v>178</v>
      </c>
      <c r="E32" s="62"/>
      <c r="F32" s="22" t="s">
        <v>178</v>
      </c>
      <c r="G32" s="175" t="s">
        <v>178</v>
      </c>
      <c r="H32" s="8"/>
    </row>
    <row r="33" spans="1:10" x14ac:dyDescent="0.2">
      <c r="A33" s="41"/>
      <c r="B33" s="129" t="s">
        <v>162</v>
      </c>
      <c r="C33" s="130"/>
      <c r="D33" s="130"/>
      <c r="E33" s="130"/>
      <c r="F33" s="131"/>
      <c r="G33" s="174">
        <f>SUM(G23:G31)</f>
        <v>0</v>
      </c>
      <c r="I33" s="67"/>
      <c r="J33" s="67"/>
    </row>
    <row r="34" spans="1:10" x14ac:dyDescent="0.2">
      <c r="A34" s="49"/>
      <c r="B34" s="42"/>
      <c r="C34" s="44"/>
      <c r="D34" s="44"/>
      <c r="E34" s="61"/>
      <c r="F34" s="45" t="s">
        <v>172</v>
      </c>
      <c r="G34" s="174">
        <f>+G33*12%</f>
        <v>0</v>
      </c>
    </row>
    <row r="35" spans="1:10" x14ac:dyDescent="0.2">
      <c r="A35" s="41"/>
      <c r="B35" s="129" t="s">
        <v>157</v>
      </c>
      <c r="C35" s="130"/>
      <c r="D35" s="130"/>
      <c r="E35" s="130"/>
      <c r="F35" s="131"/>
      <c r="G35" s="174">
        <f>+G33+G34</f>
        <v>0</v>
      </c>
    </row>
    <row r="36" spans="1:10" x14ac:dyDescent="0.2">
      <c r="A36" s="23">
        <v>1</v>
      </c>
      <c r="B36" s="23">
        <v>7</v>
      </c>
      <c r="C36" s="22" t="s">
        <v>145</v>
      </c>
      <c r="D36" s="22" t="s">
        <v>36</v>
      </c>
      <c r="E36" s="60"/>
      <c r="F36" s="29">
        <v>14200</v>
      </c>
      <c r="G36" s="173">
        <f t="shared" ref="G36:G68" si="4">+F36*E36</f>
        <v>0</v>
      </c>
    </row>
    <row r="37" spans="1:10" x14ac:dyDescent="0.2">
      <c r="A37" s="23">
        <v>1</v>
      </c>
      <c r="B37" s="23">
        <v>8</v>
      </c>
      <c r="C37" s="22" t="s">
        <v>149</v>
      </c>
      <c r="D37" s="22" t="s">
        <v>37</v>
      </c>
      <c r="E37" s="60"/>
      <c r="F37" s="23">
        <v>20</v>
      </c>
      <c r="G37" s="173">
        <f t="shared" si="4"/>
        <v>0</v>
      </c>
    </row>
    <row r="38" spans="1:10" x14ac:dyDescent="0.2">
      <c r="A38" s="23">
        <v>1</v>
      </c>
      <c r="B38" s="23">
        <v>9</v>
      </c>
      <c r="C38" s="22" t="s">
        <v>148</v>
      </c>
      <c r="D38" s="22" t="s">
        <v>37</v>
      </c>
      <c r="E38" s="60"/>
      <c r="F38" s="23">
        <v>20</v>
      </c>
      <c r="G38" s="173">
        <f t="shared" si="4"/>
        <v>0</v>
      </c>
    </row>
    <row r="39" spans="1:10" x14ac:dyDescent="0.2">
      <c r="A39" s="23">
        <v>1</v>
      </c>
      <c r="B39" s="23">
        <v>10</v>
      </c>
      <c r="C39" s="22" t="s">
        <v>147</v>
      </c>
      <c r="D39" s="22" t="s">
        <v>37</v>
      </c>
      <c r="E39" s="60"/>
      <c r="F39" s="23">
        <v>10</v>
      </c>
      <c r="G39" s="173">
        <f t="shared" si="4"/>
        <v>0</v>
      </c>
    </row>
    <row r="40" spans="1:10" x14ac:dyDescent="0.2">
      <c r="A40" s="23">
        <v>1</v>
      </c>
      <c r="B40" s="23">
        <v>11</v>
      </c>
      <c r="C40" s="22" t="s">
        <v>146</v>
      </c>
      <c r="D40" s="22" t="s">
        <v>37</v>
      </c>
      <c r="E40" s="60"/>
      <c r="F40" s="23">
        <v>8</v>
      </c>
      <c r="G40" s="173">
        <f t="shared" si="4"/>
        <v>0</v>
      </c>
    </row>
    <row r="41" spans="1:10" ht="25.5" x14ac:dyDescent="0.2">
      <c r="A41" s="23">
        <v>1</v>
      </c>
      <c r="B41" s="23">
        <v>12</v>
      </c>
      <c r="C41" s="22" t="s">
        <v>44</v>
      </c>
      <c r="D41" s="22" t="s">
        <v>29</v>
      </c>
      <c r="E41" s="60"/>
      <c r="F41" s="23">
        <v>50</v>
      </c>
      <c r="G41" s="173">
        <f t="shared" si="4"/>
        <v>0</v>
      </c>
    </row>
    <row r="42" spans="1:10" ht="25.5" x14ac:dyDescent="0.2">
      <c r="A42" s="23">
        <v>1</v>
      </c>
      <c r="B42" s="23">
        <v>13</v>
      </c>
      <c r="C42" s="22" t="s">
        <v>45</v>
      </c>
      <c r="D42" s="22" t="s">
        <v>29</v>
      </c>
      <c r="E42" s="60"/>
      <c r="F42" s="23">
        <v>100</v>
      </c>
      <c r="G42" s="173">
        <f t="shared" si="4"/>
        <v>0</v>
      </c>
    </row>
    <row r="43" spans="1:10" ht="25.5" x14ac:dyDescent="0.2">
      <c r="A43" s="23">
        <v>1</v>
      </c>
      <c r="B43" s="23">
        <v>14</v>
      </c>
      <c r="C43" s="22" t="s">
        <v>46</v>
      </c>
      <c r="D43" s="22" t="s">
        <v>29</v>
      </c>
      <c r="E43" s="60"/>
      <c r="F43" s="23">
        <v>42</v>
      </c>
      <c r="G43" s="173">
        <f t="shared" si="4"/>
        <v>0</v>
      </c>
    </row>
    <row r="44" spans="1:10" ht="25.5" x14ac:dyDescent="0.2">
      <c r="A44" s="23">
        <v>1</v>
      </c>
      <c r="B44" s="23">
        <v>15</v>
      </c>
      <c r="C44" s="22" t="s">
        <v>47</v>
      </c>
      <c r="D44" s="22" t="s">
        <v>29</v>
      </c>
      <c r="E44" s="60"/>
      <c r="F44" s="23">
        <v>60</v>
      </c>
      <c r="G44" s="173">
        <f t="shared" si="4"/>
        <v>0</v>
      </c>
    </row>
    <row r="45" spans="1:10" ht="25.5" x14ac:dyDescent="0.2">
      <c r="A45" s="23">
        <v>1</v>
      </c>
      <c r="B45" s="23">
        <v>16</v>
      </c>
      <c r="C45" s="22" t="s">
        <v>48</v>
      </c>
      <c r="D45" s="22" t="s">
        <v>29</v>
      </c>
      <c r="E45" s="60"/>
      <c r="F45" s="23">
        <v>8</v>
      </c>
      <c r="G45" s="173">
        <f t="shared" si="4"/>
        <v>0</v>
      </c>
    </row>
    <row r="46" spans="1:10" x14ac:dyDescent="0.2">
      <c r="A46" s="23">
        <v>1</v>
      </c>
      <c r="B46" s="23">
        <v>17</v>
      </c>
      <c r="C46" s="22" t="s">
        <v>150</v>
      </c>
      <c r="D46" s="22" t="s">
        <v>29</v>
      </c>
      <c r="E46" s="60"/>
      <c r="F46" s="23">
        <v>3</v>
      </c>
      <c r="G46" s="173">
        <f t="shared" si="4"/>
        <v>0</v>
      </c>
    </row>
    <row r="47" spans="1:10" x14ac:dyDescent="0.2">
      <c r="A47" s="23">
        <v>1</v>
      </c>
      <c r="B47" s="23">
        <v>18</v>
      </c>
      <c r="C47" s="22" t="s">
        <v>151</v>
      </c>
      <c r="D47" s="22" t="s">
        <v>37</v>
      </c>
      <c r="E47" s="60"/>
      <c r="F47" s="23">
        <v>15</v>
      </c>
      <c r="G47" s="173">
        <f t="shared" si="4"/>
        <v>0</v>
      </c>
    </row>
    <row r="48" spans="1:10" x14ac:dyDescent="0.2">
      <c r="A48" s="23">
        <v>1</v>
      </c>
      <c r="B48" s="23">
        <v>19</v>
      </c>
      <c r="C48" s="22" t="s">
        <v>49</v>
      </c>
      <c r="D48" s="22" t="s">
        <v>37</v>
      </c>
      <c r="E48" s="60"/>
      <c r="F48" s="23">
        <v>34</v>
      </c>
      <c r="G48" s="173">
        <f t="shared" si="4"/>
        <v>0</v>
      </c>
    </row>
    <row r="49" spans="1:7" x14ac:dyDescent="0.2">
      <c r="A49" s="23">
        <v>1</v>
      </c>
      <c r="B49" s="23">
        <v>20</v>
      </c>
      <c r="C49" s="22" t="s">
        <v>50</v>
      </c>
      <c r="D49" s="22" t="s">
        <v>37</v>
      </c>
      <c r="E49" s="60"/>
      <c r="F49" s="23">
        <v>2</v>
      </c>
      <c r="G49" s="173">
        <f t="shared" si="4"/>
        <v>0</v>
      </c>
    </row>
    <row r="50" spans="1:7" x14ac:dyDescent="0.2">
      <c r="A50" s="23">
        <v>1</v>
      </c>
      <c r="B50" s="23">
        <v>21</v>
      </c>
      <c r="C50" s="22" t="s">
        <v>51</v>
      </c>
      <c r="D50" s="22" t="s">
        <v>11</v>
      </c>
      <c r="E50" s="60"/>
      <c r="F50" s="23">
        <v>10</v>
      </c>
      <c r="G50" s="173">
        <f t="shared" si="4"/>
        <v>0</v>
      </c>
    </row>
    <row r="51" spans="1:7" x14ac:dyDescent="0.2">
      <c r="A51" s="23">
        <v>1</v>
      </c>
      <c r="B51" s="23">
        <v>22</v>
      </c>
      <c r="C51" s="22" t="s">
        <v>52</v>
      </c>
      <c r="D51" s="22" t="s">
        <v>29</v>
      </c>
      <c r="E51" s="60"/>
      <c r="F51" s="23">
        <v>16</v>
      </c>
      <c r="G51" s="173">
        <f t="shared" si="4"/>
        <v>0</v>
      </c>
    </row>
    <row r="52" spans="1:7" x14ac:dyDescent="0.2">
      <c r="A52" s="23">
        <v>1</v>
      </c>
      <c r="B52" s="23">
        <v>23</v>
      </c>
      <c r="C52" s="22" t="s">
        <v>53</v>
      </c>
      <c r="D52" s="22" t="s">
        <v>29</v>
      </c>
      <c r="E52" s="60"/>
      <c r="F52" s="23">
        <v>6</v>
      </c>
      <c r="G52" s="173">
        <f t="shared" si="4"/>
        <v>0</v>
      </c>
    </row>
    <row r="53" spans="1:7" x14ac:dyDescent="0.2">
      <c r="A53" s="23">
        <v>1</v>
      </c>
      <c r="B53" s="23">
        <v>24</v>
      </c>
      <c r="C53" s="22" t="s">
        <v>54</v>
      </c>
      <c r="D53" s="22" t="s">
        <v>38</v>
      </c>
      <c r="E53" s="60"/>
      <c r="F53" s="23">
        <v>40</v>
      </c>
      <c r="G53" s="173">
        <f t="shared" si="4"/>
        <v>0</v>
      </c>
    </row>
    <row r="54" spans="1:7" x14ac:dyDescent="0.2">
      <c r="A54" s="23">
        <v>1</v>
      </c>
      <c r="B54" s="23">
        <v>25</v>
      </c>
      <c r="C54" s="22" t="s">
        <v>55</v>
      </c>
      <c r="D54" s="22" t="s">
        <v>11</v>
      </c>
      <c r="E54" s="60"/>
      <c r="F54" s="23">
        <v>3</v>
      </c>
      <c r="G54" s="173">
        <f t="shared" si="4"/>
        <v>0</v>
      </c>
    </row>
    <row r="55" spans="1:7" x14ac:dyDescent="0.2">
      <c r="A55" s="23">
        <v>1</v>
      </c>
      <c r="B55" s="23">
        <v>26</v>
      </c>
      <c r="C55" s="22" t="s">
        <v>65</v>
      </c>
      <c r="D55" s="22" t="s">
        <v>11</v>
      </c>
      <c r="E55" s="60"/>
      <c r="F55" s="23">
        <v>5</v>
      </c>
      <c r="G55" s="173">
        <f t="shared" si="4"/>
        <v>0</v>
      </c>
    </row>
    <row r="56" spans="1:7" x14ac:dyDescent="0.2">
      <c r="A56" s="23">
        <v>1</v>
      </c>
      <c r="B56" s="23">
        <v>27</v>
      </c>
      <c r="C56" s="22" t="s">
        <v>64</v>
      </c>
      <c r="D56" s="22" t="s">
        <v>11</v>
      </c>
      <c r="E56" s="60"/>
      <c r="F56" s="23">
        <v>3</v>
      </c>
      <c r="G56" s="173">
        <f t="shared" si="4"/>
        <v>0</v>
      </c>
    </row>
    <row r="57" spans="1:7" x14ac:dyDescent="0.2">
      <c r="A57" s="23">
        <v>1</v>
      </c>
      <c r="B57" s="23">
        <v>28</v>
      </c>
      <c r="C57" s="22" t="s">
        <v>63</v>
      </c>
      <c r="D57" s="22" t="s">
        <v>39</v>
      </c>
      <c r="E57" s="60"/>
      <c r="F57" s="23">
        <v>2</v>
      </c>
      <c r="G57" s="173">
        <f t="shared" si="4"/>
        <v>0</v>
      </c>
    </row>
    <row r="58" spans="1:7" x14ac:dyDescent="0.2">
      <c r="A58" s="23">
        <v>1</v>
      </c>
      <c r="B58" s="23">
        <v>29</v>
      </c>
      <c r="C58" s="22" t="s">
        <v>62</v>
      </c>
      <c r="D58" s="22" t="s">
        <v>11</v>
      </c>
      <c r="E58" s="60"/>
      <c r="F58" s="23">
        <v>3</v>
      </c>
      <c r="G58" s="173">
        <f t="shared" si="4"/>
        <v>0</v>
      </c>
    </row>
    <row r="59" spans="1:7" x14ac:dyDescent="0.2">
      <c r="A59" s="23">
        <v>1</v>
      </c>
      <c r="B59" s="23">
        <v>30</v>
      </c>
      <c r="C59" s="22" t="s">
        <v>61</v>
      </c>
      <c r="D59" s="22" t="s">
        <v>11</v>
      </c>
      <c r="E59" s="60"/>
      <c r="F59" s="23">
        <v>3</v>
      </c>
      <c r="G59" s="173">
        <f t="shared" si="4"/>
        <v>0</v>
      </c>
    </row>
    <row r="60" spans="1:7" x14ac:dyDescent="0.2">
      <c r="A60" s="23">
        <v>1</v>
      </c>
      <c r="B60" s="23">
        <v>31</v>
      </c>
      <c r="C60" s="22" t="s">
        <v>60</v>
      </c>
      <c r="D60" s="22" t="s">
        <v>11</v>
      </c>
      <c r="E60" s="60"/>
      <c r="F60" s="23">
        <v>2</v>
      </c>
      <c r="G60" s="173">
        <f t="shared" si="4"/>
        <v>0</v>
      </c>
    </row>
    <row r="61" spans="1:7" x14ac:dyDescent="0.2">
      <c r="A61" s="23">
        <v>1</v>
      </c>
      <c r="B61" s="23">
        <v>32</v>
      </c>
      <c r="C61" s="22" t="s">
        <v>40</v>
      </c>
      <c r="D61" s="22" t="s">
        <v>11</v>
      </c>
      <c r="E61" s="60"/>
      <c r="F61" s="23">
        <v>5</v>
      </c>
      <c r="G61" s="173">
        <f t="shared" si="4"/>
        <v>0</v>
      </c>
    </row>
    <row r="62" spans="1:7" x14ac:dyDescent="0.2">
      <c r="A62" s="23">
        <v>1</v>
      </c>
      <c r="B62" s="23">
        <v>33</v>
      </c>
      <c r="C62" s="22" t="s">
        <v>59</v>
      </c>
      <c r="D62" s="22" t="s">
        <v>11</v>
      </c>
      <c r="E62" s="60"/>
      <c r="F62" s="23">
        <v>55</v>
      </c>
      <c r="G62" s="173">
        <f t="shared" si="4"/>
        <v>0</v>
      </c>
    </row>
    <row r="63" spans="1:7" x14ac:dyDescent="0.2">
      <c r="A63" s="23">
        <v>1</v>
      </c>
      <c r="B63" s="23">
        <v>34</v>
      </c>
      <c r="C63" s="22" t="s">
        <v>58</v>
      </c>
      <c r="D63" s="22" t="s">
        <v>11</v>
      </c>
      <c r="E63" s="60"/>
      <c r="F63" s="23">
        <v>16</v>
      </c>
      <c r="G63" s="173">
        <f t="shared" si="4"/>
        <v>0</v>
      </c>
    </row>
    <row r="64" spans="1:7" x14ac:dyDescent="0.2">
      <c r="A64" s="23">
        <v>1</v>
      </c>
      <c r="B64" s="23">
        <v>35</v>
      </c>
      <c r="C64" s="22" t="s">
        <v>57</v>
      </c>
      <c r="D64" s="22" t="s">
        <v>11</v>
      </c>
      <c r="E64" s="60"/>
      <c r="F64" s="23">
        <v>4</v>
      </c>
      <c r="G64" s="173">
        <f t="shared" si="4"/>
        <v>0</v>
      </c>
    </row>
    <row r="65" spans="1:10" x14ac:dyDescent="0.2">
      <c r="A65" s="23">
        <v>1</v>
      </c>
      <c r="B65" s="23">
        <v>36</v>
      </c>
      <c r="C65" s="22" t="s">
        <v>56</v>
      </c>
      <c r="D65" s="22" t="s">
        <v>11</v>
      </c>
      <c r="E65" s="60"/>
      <c r="F65" s="23">
        <v>4</v>
      </c>
      <c r="G65" s="173">
        <f t="shared" si="4"/>
        <v>0</v>
      </c>
    </row>
    <row r="66" spans="1:10" x14ac:dyDescent="0.2">
      <c r="A66" s="23">
        <v>1</v>
      </c>
      <c r="B66" s="23">
        <v>37</v>
      </c>
      <c r="C66" s="22" t="s">
        <v>41</v>
      </c>
      <c r="D66" s="22" t="s">
        <v>27</v>
      </c>
      <c r="E66" s="60"/>
      <c r="F66" s="23">
        <v>3</v>
      </c>
      <c r="G66" s="173">
        <f t="shared" si="4"/>
        <v>0</v>
      </c>
    </row>
    <row r="67" spans="1:10" x14ac:dyDescent="0.2">
      <c r="A67" s="23">
        <v>1</v>
      </c>
      <c r="B67" s="23">
        <v>38</v>
      </c>
      <c r="C67" s="22" t="s">
        <v>42</v>
      </c>
      <c r="D67" s="22" t="s">
        <v>27</v>
      </c>
      <c r="E67" s="60"/>
      <c r="F67" s="23">
        <v>2</v>
      </c>
      <c r="G67" s="173">
        <f t="shared" si="4"/>
        <v>0</v>
      </c>
    </row>
    <row r="68" spans="1:10" ht="25.5" x14ac:dyDescent="0.2">
      <c r="A68" s="23">
        <v>1</v>
      </c>
      <c r="B68" s="23">
        <v>39</v>
      </c>
      <c r="C68" s="22" t="s">
        <v>152</v>
      </c>
      <c r="D68" s="22" t="s">
        <v>153</v>
      </c>
      <c r="E68" s="60"/>
      <c r="F68" s="32">
        <v>400</v>
      </c>
      <c r="G68" s="173">
        <f t="shared" si="4"/>
        <v>0</v>
      </c>
    </row>
    <row r="69" spans="1:10" x14ac:dyDescent="0.2">
      <c r="A69" s="41"/>
      <c r="B69" s="127" t="s">
        <v>158</v>
      </c>
      <c r="C69" s="127"/>
      <c r="D69" s="127"/>
      <c r="E69" s="127"/>
      <c r="F69" s="46"/>
      <c r="G69" s="174">
        <f>SUM(G36:G68)</f>
        <v>0</v>
      </c>
      <c r="J69" s="67"/>
    </row>
    <row r="70" spans="1:10" x14ac:dyDescent="0.2">
      <c r="A70" s="41"/>
      <c r="B70" s="127" t="s">
        <v>154</v>
      </c>
      <c r="C70" s="127"/>
      <c r="D70" s="127"/>
      <c r="E70" s="127"/>
      <c r="F70" s="55"/>
      <c r="G70" s="174">
        <f>+F70*$G$69</f>
        <v>0</v>
      </c>
    </row>
    <row r="71" spans="1:10" x14ac:dyDescent="0.2">
      <c r="A71" s="41"/>
      <c r="B71" s="127" t="s">
        <v>155</v>
      </c>
      <c r="C71" s="127"/>
      <c r="D71" s="127"/>
      <c r="E71" s="127"/>
      <c r="F71" s="55"/>
      <c r="G71" s="174">
        <f>+F71*$G$69</f>
        <v>0</v>
      </c>
    </row>
    <row r="72" spans="1:10" x14ac:dyDescent="0.2">
      <c r="A72" s="41"/>
      <c r="B72" s="127" t="s">
        <v>156</v>
      </c>
      <c r="C72" s="127"/>
      <c r="D72" s="127"/>
      <c r="E72" s="127"/>
      <c r="F72" s="55"/>
      <c r="G72" s="174">
        <f>+F72*$G$69</f>
        <v>0</v>
      </c>
    </row>
    <row r="73" spans="1:10" x14ac:dyDescent="0.2">
      <c r="A73" s="49"/>
      <c r="B73" s="44"/>
      <c r="C73" s="44"/>
      <c r="D73" s="44"/>
      <c r="E73" s="61" t="s">
        <v>160</v>
      </c>
      <c r="F73" s="46"/>
      <c r="G73" s="174">
        <f>SUM(G69:G72)</f>
        <v>0</v>
      </c>
      <c r="I73" s="67"/>
    </row>
    <row r="74" spans="1:10" x14ac:dyDescent="0.2">
      <c r="A74" s="41"/>
      <c r="B74" s="127" t="s">
        <v>159</v>
      </c>
      <c r="C74" s="127"/>
      <c r="D74" s="127"/>
      <c r="E74" s="127"/>
      <c r="F74" s="47">
        <v>0.12</v>
      </c>
      <c r="G74" s="174">
        <f>+G73*F74</f>
        <v>0</v>
      </c>
    </row>
    <row r="75" spans="1:10" x14ac:dyDescent="0.2">
      <c r="A75" s="41"/>
      <c r="B75" s="127" t="s">
        <v>157</v>
      </c>
      <c r="C75" s="130"/>
      <c r="D75" s="130"/>
      <c r="E75" s="130"/>
      <c r="F75" s="131"/>
      <c r="G75" s="174">
        <f>+G73+G74</f>
        <v>0</v>
      </c>
    </row>
    <row r="76" spans="1:10" x14ac:dyDescent="0.2">
      <c r="B76" s="120" t="s">
        <v>166</v>
      </c>
      <c r="C76" s="121"/>
      <c r="D76" s="121"/>
      <c r="E76" s="121"/>
      <c r="F76" s="121"/>
      <c r="G76" s="122"/>
    </row>
    <row r="77" spans="1:10" x14ac:dyDescent="0.2">
      <c r="A77" s="25"/>
      <c r="B77" s="25" t="s">
        <v>10</v>
      </c>
      <c r="C77" s="25" t="s">
        <v>0</v>
      </c>
      <c r="D77" s="25" t="s">
        <v>11</v>
      </c>
      <c r="E77" s="63" t="s">
        <v>12</v>
      </c>
      <c r="F77" s="30" t="s">
        <v>13</v>
      </c>
      <c r="G77" s="176" t="s">
        <v>14</v>
      </c>
      <c r="H77" s="2"/>
    </row>
    <row r="78" spans="1:10" x14ac:dyDescent="0.2">
      <c r="A78" s="23">
        <v>3</v>
      </c>
      <c r="B78" s="23">
        <v>40</v>
      </c>
      <c r="C78" s="22" t="s">
        <v>22</v>
      </c>
      <c r="D78" s="22" t="s">
        <v>23</v>
      </c>
      <c r="E78" s="60"/>
      <c r="F78" s="23">
        <v>200</v>
      </c>
      <c r="G78" s="173">
        <f t="shared" ref="G78:G88" si="5">+F78*E78</f>
        <v>0</v>
      </c>
    </row>
    <row r="79" spans="1:10" x14ac:dyDescent="0.2">
      <c r="A79" s="23">
        <v>3</v>
      </c>
      <c r="B79" s="23">
        <v>41</v>
      </c>
      <c r="C79" s="22" t="s">
        <v>24</v>
      </c>
      <c r="D79" s="22" t="s">
        <v>25</v>
      </c>
      <c r="E79" s="60"/>
      <c r="F79" s="23">
        <v>228</v>
      </c>
      <c r="G79" s="173">
        <f t="shared" si="5"/>
        <v>0</v>
      </c>
    </row>
    <row r="80" spans="1:10" x14ac:dyDescent="0.2">
      <c r="A80" s="23">
        <v>3</v>
      </c>
      <c r="B80" s="23">
        <v>42</v>
      </c>
      <c r="C80" s="22" t="s">
        <v>26</v>
      </c>
      <c r="D80" s="22" t="s">
        <v>27</v>
      </c>
      <c r="E80" s="60"/>
      <c r="F80" s="23">
        <v>10</v>
      </c>
      <c r="G80" s="173">
        <f t="shared" si="5"/>
        <v>0</v>
      </c>
    </row>
    <row r="81" spans="1:10" ht="25.5" x14ac:dyDescent="0.2">
      <c r="A81" s="23">
        <v>3</v>
      </c>
      <c r="B81" s="23">
        <v>43</v>
      </c>
      <c r="C81" s="22" t="s">
        <v>28</v>
      </c>
      <c r="D81" s="22" t="s">
        <v>25</v>
      </c>
      <c r="E81" s="60"/>
      <c r="F81" s="23">
        <v>1138</v>
      </c>
      <c r="G81" s="173">
        <f t="shared" si="5"/>
        <v>0</v>
      </c>
    </row>
    <row r="82" spans="1:10" x14ac:dyDescent="0.2">
      <c r="A82" s="23">
        <v>3</v>
      </c>
      <c r="B82" s="23">
        <v>44</v>
      </c>
      <c r="C82" s="22" t="s">
        <v>30</v>
      </c>
      <c r="D82" s="22" t="s">
        <v>25</v>
      </c>
      <c r="E82" s="60"/>
      <c r="F82" s="23">
        <v>6</v>
      </c>
      <c r="G82" s="173">
        <f t="shared" si="5"/>
        <v>0</v>
      </c>
    </row>
    <row r="83" spans="1:10" x14ac:dyDescent="0.2">
      <c r="A83" s="23">
        <v>3</v>
      </c>
      <c r="B83" s="23">
        <v>45</v>
      </c>
      <c r="C83" s="22" t="s">
        <v>31</v>
      </c>
      <c r="D83" s="22" t="s">
        <v>23</v>
      </c>
      <c r="E83" s="60"/>
      <c r="F83" s="23">
        <v>3</v>
      </c>
      <c r="G83" s="173">
        <f t="shared" si="5"/>
        <v>0</v>
      </c>
    </row>
    <row r="84" spans="1:10" ht="25.5" x14ac:dyDescent="0.2">
      <c r="A84" s="23">
        <v>3</v>
      </c>
      <c r="B84" s="23">
        <v>46</v>
      </c>
      <c r="C84" s="22" t="s">
        <v>32</v>
      </c>
      <c r="D84" s="22" t="s">
        <v>23</v>
      </c>
      <c r="E84" s="60"/>
      <c r="F84" s="23">
        <v>5</v>
      </c>
      <c r="G84" s="173">
        <f t="shared" si="5"/>
        <v>0</v>
      </c>
    </row>
    <row r="85" spans="1:10" x14ac:dyDescent="0.2">
      <c r="A85" s="23">
        <v>3</v>
      </c>
      <c r="B85" s="23">
        <v>47</v>
      </c>
      <c r="C85" s="22" t="s">
        <v>35</v>
      </c>
      <c r="D85" s="22" t="s">
        <v>25</v>
      </c>
      <c r="E85" s="60"/>
      <c r="F85" s="23">
        <v>33</v>
      </c>
      <c r="G85" s="173">
        <f t="shared" si="5"/>
        <v>0</v>
      </c>
    </row>
    <row r="86" spans="1:10" x14ac:dyDescent="0.2">
      <c r="A86" s="23">
        <v>3</v>
      </c>
      <c r="B86" s="23">
        <v>48</v>
      </c>
      <c r="C86" s="22" t="s">
        <v>33</v>
      </c>
      <c r="D86" s="22" t="s">
        <v>23</v>
      </c>
      <c r="E86" s="60"/>
      <c r="F86" s="23">
        <v>5</v>
      </c>
      <c r="G86" s="173">
        <f t="shared" si="5"/>
        <v>0</v>
      </c>
    </row>
    <row r="87" spans="1:10" x14ac:dyDescent="0.2">
      <c r="A87" s="23">
        <v>3</v>
      </c>
      <c r="B87" s="23">
        <v>49</v>
      </c>
      <c r="C87" s="22" t="s">
        <v>34</v>
      </c>
      <c r="D87" s="22" t="s">
        <v>25</v>
      </c>
      <c r="E87" s="60"/>
      <c r="F87" s="23">
        <v>31</v>
      </c>
      <c r="G87" s="173">
        <f t="shared" si="5"/>
        <v>0</v>
      </c>
    </row>
    <row r="88" spans="1:10" x14ac:dyDescent="0.2">
      <c r="A88" s="23">
        <v>3</v>
      </c>
      <c r="B88" s="23">
        <v>50</v>
      </c>
      <c r="C88" s="22" t="s">
        <v>129</v>
      </c>
      <c r="D88" s="22" t="s">
        <v>130</v>
      </c>
      <c r="E88" s="60"/>
      <c r="F88" s="32">
        <v>48</v>
      </c>
      <c r="G88" s="173">
        <f t="shared" si="5"/>
        <v>0</v>
      </c>
    </row>
    <row r="89" spans="1:10" x14ac:dyDescent="0.2">
      <c r="A89" s="41"/>
      <c r="B89" s="128" t="s">
        <v>158</v>
      </c>
      <c r="C89" s="137"/>
      <c r="D89" s="137"/>
      <c r="E89" s="137"/>
      <c r="F89" s="46"/>
      <c r="G89" s="174">
        <f>SUM(G78:G88)</f>
        <v>0</v>
      </c>
      <c r="J89" s="67"/>
    </row>
    <row r="90" spans="1:10" x14ac:dyDescent="0.2">
      <c r="A90" s="41"/>
      <c r="B90" s="127" t="s">
        <v>154</v>
      </c>
      <c r="C90" s="127"/>
      <c r="D90" s="127"/>
      <c r="E90" s="127"/>
      <c r="F90" s="55"/>
      <c r="G90" s="174">
        <f>+F90*$G$89</f>
        <v>0</v>
      </c>
    </row>
    <row r="91" spans="1:10" x14ac:dyDescent="0.2">
      <c r="A91" s="41"/>
      <c r="B91" s="127" t="s">
        <v>155</v>
      </c>
      <c r="C91" s="127"/>
      <c r="D91" s="127"/>
      <c r="E91" s="127"/>
      <c r="F91" s="55"/>
      <c r="G91" s="174">
        <f>+F91*$G$89</f>
        <v>0</v>
      </c>
    </row>
    <row r="92" spans="1:10" x14ac:dyDescent="0.2">
      <c r="A92" s="41"/>
      <c r="B92" s="127" t="s">
        <v>156</v>
      </c>
      <c r="C92" s="127"/>
      <c r="D92" s="127"/>
      <c r="E92" s="127"/>
      <c r="F92" s="55"/>
      <c r="G92" s="174">
        <f>+F92*$G$89</f>
        <v>0</v>
      </c>
    </row>
    <row r="93" spans="1:10" x14ac:dyDescent="0.2">
      <c r="A93" s="49"/>
      <c r="B93" s="44"/>
      <c r="C93" s="44"/>
      <c r="D93" s="44"/>
      <c r="E93" s="61" t="s">
        <v>160</v>
      </c>
      <c r="F93" s="46"/>
      <c r="G93" s="174">
        <f>SUM(G89:G92)</f>
        <v>0</v>
      </c>
      <c r="I93" s="67"/>
    </row>
    <row r="94" spans="1:10" x14ac:dyDescent="0.2">
      <c r="A94" s="41"/>
      <c r="B94" s="127" t="s">
        <v>159</v>
      </c>
      <c r="C94" s="127"/>
      <c r="D94" s="127"/>
      <c r="E94" s="127"/>
      <c r="F94" s="47">
        <v>0.12</v>
      </c>
      <c r="G94" s="174">
        <f>+G93*F94</f>
        <v>0</v>
      </c>
    </row>
    <row r="95" spans="1:10" x14ac:dyDescent="0.2">
      <c r="A95" s="41"/>
      <c r="B95" s="127" t="s">
        <v>157</v>
      </c>
      <c r="C95" s="130"/>
      <c r="D95" s="130"/>
      <c r="E95" s="130"/>
      <c r="F95" s="131"/>
      <c r="G95" s="174">
        <f>+G93+G94</f>
        <v>0</v>
      </c>
    </row>
    <row r="96" spans="1:10" x14ac:dyDescent="0.2">
      <c r="B96" s="120" t="s">
        <v>167</v>
      </c>
      <c r="C96" s="121"/>
      <c r="D96" s="121"/>
      <c r="E96" s="121"/>
      <c r="F96" s="121"/>
      <c r="G96" s="122"/>
    </row>
    <row r="97" spans="1:10" x14ac:dyDescent="0.2">
      <c r="A97" s="25"/>
      <c r="B97" s="25" t="s">
        <v>10</v>
      </c>
      <c r="C97" s="25" t="s">
        <v>0</v>
      </c>
      <c r="D97" s="25" t="s">
        <v>11</v>
      </c>
      <c r="E97" s="63" t="s">
        <v>12</v>
      </c>
      <c r="F97" s="30" t="s">
        <v>13</v>
      </c>
      <c r="G97" s="176" t="s">
        <v>14</v>
      </c>
      <c r="H97" s="2"/>
    </row>
    <row r="98" spans="1:10" ht="25.5" x14ac:dyDescent="0.2">
      <c r="A98" s="23">
        <v>4</v>
      </c>
      <c r="B98" s="23">
        <v>51</v>
      </c>
      <c r="C98" s="22" t="s">
        <v>67</v>
      </c>
      <c r="D98" s="22" t="s">
        <v>68</v>
      </c>
      <c r="E98" s="60"/>
      <c r="F98" s="23">
        <v>3</v>
      </c>
      <c r="G98" s="173">
        <f t="shared" ref="G98:G109" si="6">+F98*E98</f>
        <v>0</v>
      </c>
      <c r="H98" s="2"/>
    </row>
    <row r="99" spans="1:10" ht="25.5" x14ac:dyDescent="0.2">
      <c r="A99" s="23">
        <v>4</v>
      </c>
      <c r="B99" s="23">
        <v>52</v>
      </c>
      <c r="C99" s="22" t="s">
        <v>69</v>
      </c>
      <c r="D99" s="22" t="s">
        <v>70</v>
      </c>
      <c r="E99" s="60"/>
      <c r="F99" s="23">
        <v>4</v>
      </c>
      <c r="G99" s="173">
        <f t="shared" si="6"/>
        <v>0</v>
      </c>
      <c r="H99" s="2"/>
    </row>
    <row r="100" spans="1:10" ht="25.5" x14ac:dyDescent="0.2">
      <c r="A100" s="23">
        <v>4</v>
      </c>
      <c r="B100" s="23">
        <v>53</v>
      </c>
      <c r="C100" s="22" t="s">
        <v>71</v>
      </c>
      <c r="D100" s="22" t="s">
        <v>72</v>
      </c>
      <c r="E100" s="60"/>
      <c r="F100" s="23">
        <v>2</v>
      </c>
      <c r="G100" s="173">
        <f t="shared" si="6"/>
        <v>0</v>
      </c>
      <c r="H100" s="2"/>
    </row>
    <row r="101" spans="1:10" x14ac:dyDescent="0.2">
      <c r="A101" s="23">
        <v>4</v>
      </c>
      <c r="B101" s="23">
        <v>54</v>
      </c>
      <c r="C101" s="22" t="s">
        <v>73</v>
      </c>
      <c r="D101" s="22" t="s">
        <v>38</v>
      </c>
      <c r="E101" s="60"/>
      <c r="F101" s="29">
        <v>9800</v>
      </c>
      <c r="G101" s="173">
        <f t="shared" si="6"/>
        <v>0</v>
      </c>
      <c r="H101" s="2"/>
    </row>
    <row r="102" spans="1:10" x14ac:dyDescent="0.2">
      <c r="A102" s="23">
        <v>4</v>
      </c>
      <c r="B102" s="23">
        <v>55</v>
      </c>
      <c r="C102" s="22" t="s">
        <v>74</v>
      </c>
      <c r="D102" s="22" t="s">
        <v>75</v>
      </c>
      <c r="E102" s="60"/>
      <c r="F102" s="23">
        <v>10</v>
      </c>
      <c r="G102" s="173">
        <f t="shared" si="6"/>
        <v>0</v>
      </c>
      <c r="H102" s="2"/>
    </row>
    <row r="103" spans="1:10" x14ac:dyDescent="0.2">
      <c r="A103" s="23">
        <v>4</v>
      </c>
      <c r="B103" s="23">
        <v>56</v>
      </c>
      <c r="C103" s="22" t="s">
        <v>76</v>
      </c>
      <c r="D103" s="22" t="s">
        <v>11</v>
      </c>
      <c r="E103" s="60"/>
      <c r="F103" s="23">
        <v>4</v>
      </c>
      <c r="G103" s="173">
        <f t="shared" si="6"/>
        <v>0</v>
      </c>
      <c r="H103" s="2"/>
    </row>
    <row r="104" spans="1:10" x14ac:dyDescent="0.2">
      <c r="A104" s="23">
        <v>4</v>
      </c>
      <c r="B104" s="23">
        <v>57</v>
      </c>
      <c r="C104" s="22" t="s">
        <v>77</v>
      </c>
      <c r="D104" s="22" t="s">
        <v>11</v>
      </c>
      <c r="E104" s="60"/>
      <c r="F104" s="23">
        <v>4</v>
      </c>
      <c r="G104" s="173">
        <f t="shared" si="6"/>
        <v>0</v>
      </c>
      <c r="H104" s="2"/>
    </row>
    <row r="105" spans="1:10" ht="25.5" x14ac:dyDescent="0.2">
      <c r="A105" s="23">
        <v>4</v>
      </c>
      <c r="B105" s="23">
        <v>58</v>
      </c>
      <c r="C105" s="22" t="s">
        <v>78</v>
      </c>
      <c r="D105" s="22" t="s">
        <v>79</v>
      </c>
      <c r="E105" s="60"/>
      <c r="F105" s="23">
        <v>2</v>
      </c>
      <c r="G105" s="173">
        <f t="shared" si="6"/>
        <v>0</v>
      </c>
      <c r="H105" s="2"/>
    </row>
    <row r="106" spans="1:10" ht="25.5" x14ac:dyDescent="0.2">
      <c r="A106" s="23">
        <v>4</v>
      </c>
      <c r="B106" s="23">
        <v>59</v>
      </c>
      <c r="C106" s="22" t="s">
        <v>80</v>
      </c>
      <c r="D106" s="22" t="s">
        <v>81</v>
      </c>
      <c r="E106" s="60"/>
      <c r="F106" s="23">
        <v>2</v>
      </c>
      <c r="G106" s="173">
        <f t="shared" si="6"/>
        <v>0</v>
      </c>
      <c r="H106" s="2"/>
    </row>
    <row r="107" spans="1:10" ht="25.5" x14ac:dyDescent="0.2">
      <c r="A107" s="23">
        <v>4</v>
      </c>
      <c r="B107" s="23">
        <v>60</v>
      </c>
      <c r="C107" s="22" t="s">
        <v>82</v>
      </c>
      <c r="D107" s="22" t="s">
        <v>83</v>
      </c>
      <c r="E107" s="60"/>
      <c r="F107" s="23">
        <v>1</v>
      </c>
      <c r="G107" s="173">
        <f t="shared" si="6"/>
        <v>0</v>
      </c>
      <c r="H107" s="2"/>
    </row>
    <row r="108" spans="1:10" x14ac:dyDescent="0.2">
      <c r="A108" s="23">
        <v>4</v>
      </c>
      <c r="B108" s="23">
        <v>61</v>
      </c>
      <c r="C108" s="22" t="s">
        <v>84</v>
      </c>
      <c r="D108" s="22" t="s">
        <v>85</v>
      </c>
      <c r="E108" s="60"/>
      <c r="F108" s="23">
        <v>1</v>
      </c>
      <c r="G108" s="173">
        <f t="shared" si="6"/>
        <v>0</v>
      </c>
      <c r="H108" s="2"/>
    </row>
    <row r="109" spans="1:10" ht="38.25" x14ac:dyDescent="0.2">
      <c r="A109" s="23">
        <v>4</v>
      </c>
      <c r="B109" s="23">
        <v>62</v>
      </c>
      <c r="C109" s="22" t="s">
        <v>43</v>
      </c>
      <c r="D109" s="22" t="s">
        <v>11</v>
      </c>
      <c r="E109" s="60"/>
      <c r="F109" s="23">
        <v>4</v>
      </c>
      <c r="G109" s="173">
        <f t="shared" si="6"/>
        <v>0</v>
      </c>
    </row>
    <row r="110" spans="1:10" x14ac:dyDescent="0.2">
      <c r="A110" s="41"/>
      <c r="B110" s="127" t="s">
        <v>158</v>
      </c>
      <c r="C110" s="127"/>
      <c r="D110" s="127"/>
      <c r="E110" s="127"/>
      <c r="F110" s="46"/>
      <c r="G110" s="174">
        <f>SUM(G98:G109)</f>
        <v>0</v>
      </c>
      <c r="J110" s="67"/>
    </row>
    <row r="111" spans="1:10" x14ac:dyDescent="0.2">
      <c r="A111" s="41"/>
      <c r="B111" s="127" t="s">
        <v>154</v>
      </c>
      <c r="C111" s="127"/>
      <c r="D111" s="127"/>
      <c r="E111" s="127"/>
      <c r="F111" s="55"/>
      <c r="G111" s="174">
        <f>+F111*$G$110</f>
        <v>0</v>
      </c>
    </row>
    <row r="112" spans="1:10" x14ac:dyDescent="0.2">
      <c r="A112" s="41"/>
      <c r="B112" s="127" t="s">
        <v>155</v>
      </c>
      <c r="C112" s="127"/>
      <c r="D112" s="127"/>
      <c r="E112" s="127"/>
      <c r="F112" s="55"/>
      <c r="G112" s="174">
        <f t="shared" ref="G112:G113" si="7">+F112*$G$110</f>
        <v>0</v>
      </c>
    </row>
    <row r="113" spans="1:9" x14ac:dyDescent="0.2">
      <c r="A113" s="41"/>
      <c r="B113" s="127" t="s">
        <v>156</v>
      </c>
      <c r="C113" s="127"/>
      <c r="D113" s="127"/>
      <c r="E113" s="127"/>
      <c r="F113" s="55"/>
      <c r="G113" s="174">
        <f t="shared" si="7"/>
        <v>0</v>
      </c>
    </row>
    <row r="114" spans="1:9" x14ac:dyDescent="0.2">
      <c r="A114" s="49"/>
      <c r="B114" s="44"/>
      <c r="C114" s="44"/>
      <c r="D114" s="44"/>
      <c r="E114" s="61" t="s">
        <v>160</v>
      </c>
      <c r="F114" s="46"/>
      <c r="G114" s="174">
        <f>SUM(G110:G113)</f>
        <v>0</v>
      </c>
      <c r="I114" s="67"/>
    </row>
    <row r="115" spans="1:9" x14ac:dyDescent="0.2">
      <c r="A115" s="41"/>
      <c r="B115" s="127" t="s">
        <v>161</v>
      </c>
      <c r="C115" s="127"/>
      <c r="D115" s="127"/>
      <c r="E115" s="127"/>
      <c r="F115" s="47">
        <v>0.12</v>
      </c>
      <c r="G115" s="174">
        <f>+G113*F115</f>
        <v>0</v>
      </c>
    </row>
    <row r="116" spans="1:9" x14ac:dyDescent="0.2">
      <c r="A116" s="41"/>
      <c r="B116" s="127" t="s">
        <v>157</v>
      </c>
      <c r="C116" s="130"/>
      <c r="D116" s="130"/>
      <c r="E116" s="130"/>
      <c r="F116" s="131"/>
      <c r="G116" s="174">
        <f>+G114+G115</f>
        <v>0</v>
      </c>
    </row>
    <row r="117" spans="1:9" x14ac:dyDescent="0.2">
      <c r="B117" s="120" t="s">
        <v>168</v>
      </c>
      <c r="C117" s="121"/>
      <c r="D117" s="121"/>
      <c r="E117" s="121"/>
      <c r="F117" s="121"/>
      <c r="G117" s="122"/>
    </row>
    <row r="118" spans="1:9" x14ac:dyDescent="0.2">
      <c r="A118" s="25"/>
      <c r="B118" s="25" t="s">
        <v>10</v>
      </c>
      <c r="C118" s="25" t="s">
        <v>0</v>
      </c>
      <c r="D118" s="25" t="s">
        <v>11</v>
      </c>
      <c r="E118" s="63" t="s">
        <v>12</v>
      </c>
      <c r="F118" s="30" t="s">
        <v>13</v>
      </c>
      <c r="G118" s="176" t="s">
        <v>14</v>
      </c>
      <c r="H118" s="2"/>
    </row>
    <row r="119" spans="1:9" x14ac:dyDescent="0.2">
      <c r="A119" s="23">
        <v>5</v>
      </c>
      <c r="B119" s="23">
        <v>63</v>
      </c>
      <c r="C119" s="22" t="s">
        <v>86</v>
      </c>
      <c r="D119" s="22" t="s">
        <v>87</v>
      </c>
      <c r="E119" s="60"/>
      <c r="F119" s="23">
        <v>2</v>
      </c>
      <c r="G119" s="173">
        <f t="shared" ref="G119:G147" si="8">+F119*E119</f>
        <v>0</v>
      </c>
      <c r="H119" s="2"/>
    </row>
    <row r="120" spans="1:9" x14ac:dyDescent="0.2">
      <c r="A120" s="23">
        <v>5</v>
      </c>
      <c r="B120" s="23">
        <v>64</v>
      </c>
      <c r="C120" s="22" t="s">
        <v>88</v>
      </c>
      <c r="D120" s="22" t="s">
        <v>89</v>
      </c>
      <c r="E120" s="60"/>
      <c r="F120" s="23">
        <v>1</v>
      </c>
      <c r="G120" s="173">
        <f t="shared" si="8"/>
        <v>0</v>
      </c>
      <c r="H120" s="2"/>
    </row>
    <row r="121" spans="1:9" x14ac:dyDescent="0.2">
      <c r="A121" s="23">
        <v>5</v>
      </c>
      <c r="B121" s="23">
        <v>65</v>
      </c>
      <c r="C121" s="22" t="s">
        <v>90</v>
      </c>
      <c r="D121" s="22" t="s">
        <v>91</v>
      </c>
      <c r="E121" s="60"/>
      <c r="F121" s="23">
        <v>10</v>
      </c>
      <c r="G121" s="173">
        <f t="shared" si="8"/>
        <v>0</v>
      </c>
      <c r="H121" s="2"/>
    </row>
    <row r="122" spans="1:9" ht="14.25" x14ac:dyDescent="0.2">
      <c r="A122" s="23">
        <v>5</v>
      </c>
      <c r="B122" s="23">
        <v>66</v>
      </c>
      <c r="C122" s="22" t="s">
        <v>92</v>
      </c>
      <c r="D122" s="22" t="s">
        <v>93</v>
      </c>
      <c r="E122" s="60"/>
      <c r="F122" s="23">
        <v>8</v>
      </c>
      <c r="G122" s="173">
        <f t="shared" si="8"/>
        <v>0</v>
      </c>
      <c r="H122" s="2"/>
    </row>
    <row r="123" spans="1:9" ht="14.25" x14ac:dyDescent="0.2">
      <c r="A123" s="23">
        <v>5</v>
      </c>
      <c r="B123" s="23">
        <v>67</v>
      </c>
      <c r="C123" s="22" t="s">
        <v>94</v>
      </c>
      <c r="D123" s="22" t="s">
        <v>93</v>
      </c>
      <c r="E123" s="60"/>
      <c r="F123" s="23">
        <v>3</v>
      </c>
      <c r="G123" s="173">
        <f t="shared" si="8"/>
        <v>0</v>
      </c>
      <c r="H123" s="2"/>
    </row>
    <row r="124" spans="1:9" x14ac:dyDescent="0.2">
      <c r="A124" s="23">
        <v>5</v>
      </c>
      <c r="B124" s="23">
        <v>68</v>
      </c>
      <c r="C124" s="22" t="s">
        <v>95</v>
      </c>
      <c r="D124" s="22"/>
      <c r="E124" s="60"/>
      <c r="F124" s="23">
        <v>8</v>
      </c>
      <c r="G124" s="173">
        <f t="shared" si="8"/>
        <v>0</v>
      </c>
      <c r="H124" s="2"/>
    </row>
    <row r="125" spans="1:9" ht="14.25" x14ac:dyDescent="0.2">
      <c r="A125" s="23">
        <v>5</v>
      </c>
      <c r="B125" s="23">
        <v>69</v>
      </c>
      <c r="C125" s="22" t="s">
        <v>96</v>
      </c>
      <c r="D125" s="22" t="s">
        <v>97</v>
      </c>
      <c r="E125" s="60"/>
      <c r="F125" s="23">
        <v>1</v>
      </c>
      <c r="G125" s="173">
        <f t="shared" si="8"/>
        <v>0</v>
      </c>
      <c r="H125" s="2"/>
    </row>
    <row r="126" spans="1:9" x14ac:dyDescent="0.2">
      <c r="A126" s="23">
        <v>5</v>
      </c>
      <c r="B126" s="23">
        <v>70</v>
      </c>
      <c r="C126" s="22" t="s">
        <v>98</v>
      </c>
      <c r="D126" s="22" t="s">
        <v>38</v>
      </c>
      <c r="E126" s="60"/>
      <c r="F126" s="23">
        <v>880</v>
      </c>
      <c r="G126" s="173">
        <f t="shared" si="8"/>
        <v>0</v>
      </c>
      <c r="H126" s="2"/>
    </row>
    <row r="127" spans="1:9" x14ac:dyDescent="0.2">
      <c r="A127" s="23">
        <v>5</v>
      </c>
      <c r="B127" s="23">
        <v>71</v>
      </c>
      <c r="C127" s="22" t="s">
        <v>99</v>
      </c>
      <c r="D127" s="22" t="s">
        <v>100</v>
      </c>
      <c r="E127" s="60"/>
      <c r="F127" s="23">
        <v>300</v>
      </c>
      <c r="G127" s="173">
        <f t="shared" si="8"/>
        <v>0</v>
      </c>
      <c r="H127" s="2"/>
    </row>
    <row r="128" spans="1:9" x14ac:dyDescent="0.2">
      <c r="A128" s="23">
        <v>5</v>
      </c>
      <c r="B128" s="23">
        <v>72</v>
      </c>
      <c r="C128" s="22" t="s">
        <v>101</v>
      </c>
      <c r="D128" s="22" t="s">
        <v>100</v>
      </c>
      <c r="E128" s="60"/>
      <c r="F128" s="23">
        <v>180</v>
      </c>
      <c r="G128" s="173">
        <f t="shared" si="8"/>
        <v>0</v>
      </c>
      <c r="H128" s="2"/>
    </row>
    <row r="129" spans="1:8" x14ac:dyDescent="0.2">
      <c r="A129" s="23">
        <v>5</v>
      </c>
      <c r="B129" s="23">
        <v>73</v>
      </c>
      <c r="C129" s="22" t="s">
        <v>102</v>
      </c>
      <c r="D129" s="22" t="s">
        <v>103</v>
      </c>
      <c r="E129" s="60"/>
      <c r="F129" s="23">
        <v>170</v>
      </c>
      <c r="G129" s="173">
        <f t="shared" si="8"/>
        <v>0</v>
      </c>
      <c r="H129" s="2"/>
    </row>
    <row r="130" spans="1:8" x14ac:dyDescent="0.2">
      <c r="A130" s="23">
        <v>5</v>
      </c>
      <c r="B130" s="23">
        <v>74</v>
      </c>
      <c r="C130" s="22" t="s">
        <v>104</v>
      </c>
      <c r="D130" s="22" t="s">
        <v>38</v>
      </c>
      <c r="E130" s="60"/>
      <c r="F130" s="23">
        <v>288</v>
      </c>
      <c r="G130" s="173">
        <f t="shared" si="8"/>
        <v>0</v>
      </c>
      <c r="H130" s="2"/>
    </row>
    <row r="131" spans="1:8" ht="14.25" x14ac:dyDescent="0.2">
      <c r="A131" s="23">
        <v>5</v>
      </c>
      <c r="B131" s="23">
        <v>75</v>
      </c>
      <c r="C131" s="22" t="s">
        <v>105</v>
      </c>
      <c r="D131" s="22" t="s">
        <v>93</v>
      </c>
      <c r="E131" s="60"/>
      <c r="F131" s="23">
        <v>16</v>
      </c>
      <c r="G131" s="173">
        <f t="shared" si="8"/>
        <v>0</v>
      </c>
      <c r="H131" s="2"/>
    </row>
    <row r="132" spans="1:8" x14ac:dyDescent="0.2">
      <c r="A132" s="23">
        <v>5</v>
      </c>
      <c r="B132" s="23">
        <v>76</v>
      </c>
      <c r="C132" s="22" t="s">
        <v>106</v>
      </c>
      <c r="D132" s="22" t="s">
        <v>29</v>
      </c>
      <c r="E132" s="60"/>
      <c r="F132" s="23">
        <v>60</v>
      </c>
      <c r="G132" s="173">
        <f t="shared" si="8"/>
        <v>0</v>
      </c>
      <c r="H132" s="2"/>
    </row>
    <row r="133" spans="1:8" x14ac:dyDescent="0.2">
      <c r="A133" s="23">
        <v>5</v>
      </c>
      <c r="B133" s="23">
        <v>77</v>
      </c>
      <c r="C133" s="22" t="s">
        <v>107</v>
      </c>
      <c r="D133" s="22" t="s">
        <v>29</v>
      </c>
      <c r="E133" s="60"/>
      <c r="F133" s="23">
        <v>57</v>
      </c>
      <c r="G133" s="173">
        <f t="shared" si="8"/>
        <v>0</v>
      </c>
      <c r="H133" s="2"/>
    </row>
    <row r="134" spans="1:8" x14ac:dyDescent="0.2">
      <c r="A134" s="23">
        <v>5</v>
      </c>
      <c r="B134" s="23">
        <v>78</v>
      </c>
      <c r="C134" s="22" t="s">
        <v>108</v>
      </c>
      <c r="D134" s="22" t="s">
        <v>29</v>
      </c>
      <c r="E134" s="60"/>
      <c r="F134" s="23">
        <v>27</v>
      </c>
      <c r="G134" s="173">
        <f t="shared" si="8"/>
        <v>0</v>
      </c>
      <c r="H134" s="2"/>
    </row>
    <row r="135" spans="1:8" x14ac:dyDescent="0.2">
      <c r="A135" s="23">
        <v>5</v>
      </c>
      <c r="B135" s="23">
        <v>79</v>
      </c>
      <c r="C135" s="22" t="s">
        <v>109</v>
      </c>
      <c r="D135" s="22" t="s">
        <v>29</v>
      </c>
      <c r="E135" s="60"/>
      <c r="F135" s="23">
        <v>30</v>
      </c>
      <c r="G135" s="173">
        <f t="shared" si="8"/>
        <v>0</v>
      </c>
      <c r="H135" s="2"/>
    </row>
    <row r="136" spans="1:8" x14ac:dyDescent="0.2">
      <c r="A136" s="23">
        <v>5</v>
      </c>
      <c r="B136" s="23">
        <v>80</v>
      </c>
      <c r="C136" s="22" t="s">
        <v>110</v>
      </c>
      <c r="D136" s="22" t="s">
        <v>38</v>
      </c>
      <c r="E136" s="60"/>
      <c r="F136" s="29">
        <v>7000</v>
      </c>
      <c r="G136" s="173">
        <f t="shared" si="8"/>
        <v>0</v>
      </c>
      <c r="H136" s="2"/>
    </row>
    <row r="137" spans="1:8" x14ac:dyDescent="0.2">
      <c r="A137" s="23">
        <v>5</v>
      </c>
      <c r="B137" s="23">
        <v>81</v>
      </c>
      <c r="C137" s="22" t="s">
        <v>111</v>
      </c>
      <c r="D137" s="22" t="s">
        <v>11</v>
      </c>
      <c r="E137" s="60"/>
      <c r="F137" s="23">
        <v>1</v>
      </c>
      <c r="G137" s="173">
        <f t="shared" si="8"/>
        <v>0</v>
      </c>
      <c r="H137" s="2"/>
    </row>
    <row r="138" spans="1:8" x14ac:dyDescent="0.2">
      <c r="A138" s="23">
        <v>5</v>
      </c>
      <c r="B138" s="23">
        <v>82</v>
      </c>
      <c r="C138" s="22" t="s">
        <v>112</v>
      </c>
      <c r="D138" s="22" t="s">
        <v>85</v>
      </c>
      <c r="E138" s="60"/>
      <c r="F138" s="23">
        <v>1</v>
      </c>
      <c r="G138" s="173">
        <f t="shared" si="8"/>
        <v>0</v>
      </c>
      <c r="H138" s="2"/>
    </row>
    <row r="139" spans="1:8" ht="25.5" x14ac:dyDescent="0.2">
      <c r="A139" s="23">
        <v>5</v>
      </c>
      <c r="B139" s="23">
        <v>83</v>
      </c>
      <c r="C139" s="22" t="s">
        <v>113</v>
      </c>
      <c r="D139" s="22" t="s">
        <v>85</v>
      </c>
      <c r="E139" s="60"/>
      <c r="F139" s="23">
        <v>1</v>
      </c>
      <c r="G139" s="173">
        <f t="shared" si="8"/>
        <v>0</v>
      </c>
      <c r="H139" s="2"/>
    </row>
    <row r="140" spans="1:8" x14ac:dyDescent="0.2">
      <c r="A140" s="23">
        <v>5</v>
      </c>
      <c r="B140" s="23">
        <v>84</v>
      </c>
      <c r="C140" s="22" t="s">
        <v>114</v>
      </c>
      <c r="D140" s="22" t="s">
        <v>85</v>
      </c>
      <c r="E140" s="60"/>
      <c r="F140" s="23">
        <v>1</v>
      </c>
      <c r="G140" s="173">
        <f t="shared" si="8"/>
        <v>0</v>
      </c>
      <c r="H140" s="2"/>
    </row>
    <row r="141" spans="1:8" x14ac:dyDescent="0.2">
      <c r="A141" s="23">
        <v>5</v>
      </c>
      <c r="B141" s="23">
        <v>85</v>
      </c>
      <c r="C141" s="22" t="s">
        <v>115</v>
      </c>
      <c r="D141" s="22" t="s">
        <v>85</v>
      </c>
      <c r="E141" s="60"/>
      <c r="F141" s="23">
        <v>1</v>
      </c>
      <c r="G141" s="173">
        <f t="shared" si="8"/>
        <v>0</v>
      </c>
      <c r="H141" s="2"/>
    </row>
    <row r="142" spans="1:8" x14ac:dyDescent="0.2">
      <c r="A142" s="23">
        <v>5</v>
      </c>
      <c r="B142" s="23">
        <v>86</v>
      </c>
      <c r="C142" s="22" t="s">
        <v>116</v>
      </c>
      <c r="D142" s="22" t="s">
        <v>85</v>
      </c>
      <c r="E142" s="60"/>
      <c r="F142" s="23">
        <v>1</v>
      </c>
      <c r="G142" s="173">
        <f t="shared" si="8"/>
        <v>0</v>
      </c>
      <c r="H142" s="2"/>
    </row>
    <row r="143" spans="1:8" x14ac:dyDescent="0.2">
      <c r="A143" s="23">
        <v>5</v>
      </c>
      <c r="B143" s="23">
        <v>87</v>
      </c>
      <c r="C143" s="22" t="s">
        <v>117</v>
      </c>
      <c r="D143" s="22" t="s">
        <v>85</v>
      </c>
      <c r="E143" s="60"/>
      <c r="F143" s="23">
        <v>1</v>
      </c>
      <c r="G143" s="173">
        <f t="shared" si="8"/>
        <v>0</v>
      </c>
      <c r="H143" s="2"/>
    </row>
    <row r="144" spans="1:8" x14ac:dyDescent="0.2">
      <c r="A144" s="23">
        <v>5</v>
      </c>
      <c r="B144" s="23">
        <v>88</v>
      </c>
      <c r="C144" s="22" t="s">
        <v>118</v>
      </c>
      <c r="D144" s="22" t="s">
        <v>11</v>
      </c>
      <c r="E144" s="60"/>
      <c r="F144" s="23">
        <v>2</v>
      </c>
      <c r="G144" s="173">
        <f t="shared" si="8"/>
        <v>0</v>
      </c>
      <c r="H144" s="2"/>
    </row>
    <row r="145" spans="1:10" ht="25.5" x14ac:dyDescent="0.2">
      <c r="A145" s="23">
        <v>5</v>
      </c>
      <c r="B145" s="23">
        <v>89</v>
      </c>
      <c r="C145" s="22" t="s">
        <v>119</v>
      </c>
      <c r="D145" s="22" t="s">
        <v>85</v>
      </c>
      <c r="E145" s="60"/>
      <c r="F145" s="23">
        <v>1</v>
      </c>
      <c r="G145" s="173">
        <f t="shared" si="8"/>
        <v>0</v>
      </c>
      <c r="H145" s="2"/>
    </row>
    <row r="146" spans="1:10" x14ac:dyDescent="0.2">
      <c r="A146" s="23">
        <v>5</v>
      </c>
      <c r="B146" s="23">
        <v>90</v>
      </c>
      <c r="C146" s="22" t="s">
        <v>120</v>
      </c>
      <c r="D146" s="22" t="s">
        <v>38</v>
      </c>
      <c r="E146" s="60"/>
      <c r="F146" s="23">
        <v>7000</v>
      </c>
      <c r="G146" s="173">
        <f t="shared" si="8"/>
        <v>0</v>
      </c>
      <c r="H146" s="2"/>
    </row>
    <row r="147" spans="1:10" x14ac:dyDescent="0.2">
      <c r="A147" s="23">
        <v>5</v>
      </c>
      <c r="B147" s="23">
        <v>91</v>
      </c>
      <c r="C147" s="22" t="s">
        <v>121</v>
      </c>
      <c r="D147" s="22" t="s">
        <v>11</v>
      </c>
      <c r="E147" s="60"/>
      <c r="F147" s="23">
        <v>1</v>
      </c>
      <c r="G147" s="173">
        <f t="shared" si="8"/>
        <v>0</v>
      </c>
      <c r="H147" s="2"/>
    </row>
    <row r="148" spans="1:10" x14ac:dyDescent="0.2">
      <c r="A148" s="41"/>
      <c r="B148" s="127" t="s">
        <v>158</v>
      </c>
      <c r="C148" s="127"/>
      <c r="D148" s="127"/>
      <c r="E148" s="127"/>
      <c r="F148" s="46"/>
      <c r="G148" s="174">
        <f>SUM(G119:G147)</f>
        <v>0</v>
      </c>
      <c r="J148" s="67"/>
    </row>
    <row r="149" spans="1:10" x14ac:dyDescent="0.2">
      <c r="A149" s="41"/>
      <c r="B149" s="127" t="s">
        <v>154</v>
      </c>
      <c r="C149" s="127"/>
      <c r="D149" s="127"/>
      <c r="E149" s="127"/>
      <c r="F149" s="55"/>
      <c r="G149" s="174">
        <f>+F149*$G$148</f>
        <v>0</v>
      </c>
    </row>
    <row r="150" spans="1:10" x14ac:dyDescent="0.2">
      <c r="A150" s="41"/>
      <c r="B150" s="127" t="s">
        <v>155</v>
      </c>
      <c r="C150" s="127"/>
      <c r="D150" s="127"/>
      <c r="E150" s="127"/>
      <c r="F150" s="55"/>
      <c r="G150" s="174">
        <f t="shared" ref="G150:G151" si="9">+F150*$G$148</f>
        <v>0</v>
      </c>
    </row>
    <row r="151" spans="1:10" x14ac:dyDescent="0.2">
      <c r="A151" s="41"/>
      <c r="B151" s="127" t="s">
        <v>156</v>
      </c>
      <c r="C151" s="127"/>
      <c r="D151" s="127"/>
      <c r="E151" s="127"/>
      <c r="F151" s="55"/>
      <c r="G151" s="174">
        <f t="shared" si="9"/>
        <v>0</v>
      </c>
    </row>
    <row r="152" spans="1:10" x14ac:dyDescent="0.2">
      <c r="A152" s="49"/>
      <c r="B152" s="44"/>
      <c r="C152" s="44"/>
      <c r="D152" s="44"/>
      <c r="E152" s="61" t="s">
        <v>160</v>
      </c>
      <c r="F152" s="46"/>
      <c r="G152" s="174">
        <f>SUM(G148:G151)</f>
        <v>0</v>
      </c>
      <c r="I152" s="67"/>
    </row>
    <row r="153" spans="1:10" x14ac:dyDescent="0.2">
      <c r="A153" s="41"/>
      <c r="B153" s="127" t="s">
        <v>161</v>
      </c>
      <c r="C153" s="127"/>
      <c r="D153" s="127"/>
      <c r="E153" s="127"/>
      <c r="F153" s="47">
        <v>0.12</v>
      </c>
      <c r="G153" s="174">
        <f>+G151*F153</f>
        <v>0</v>
      </c>
    </row>
    <row r="154" spans="1:10" x14ac:dyDescent="0.2">
      <c r="A154" s="41"/>
      <c r="B154" s="127" t="s">
        <v>157</v>
      </c>
      <c r="C154" s="130"/>
      <c r="D154" s="130"/>
      <c r="E154" s="130"/>
      <c r="F154" s="131"/>
      <c r="G154" s="174">
        <f>+G152+G153</f>
        <v>0</v>
      </c>
    </row>
    <row r="155" spans="1:10" ht="15" thickBot="1" x14ac:dyDescent="0.25">
      <c r="A155" s="3"/>
      <c r="B155" s="3"/>
      <c r="C155" s="2"/>
      <c r="D155" s="2"/>
      <c r="E155" s="58"/>
      <c r="F155" s="28"/>
      <c r="G155" s="171"/>
      <c r="H155" s="2"/>
    </row>
    <row r="156" spans="1:10" ht="39" thickBot="1" x14ac:dyDescent="0.25">
      <c r="C156" s="17" t="s">
        <v>9</v>
      </c>
      <c r="D156" s="40" t="s">
        <v>173</v>
      </c>
      <c r="E156" s="64" t="s">
        <v>175</v>
      </c>
      <c r="F156" s="18" t="s">
        <v>219</v>
      </c>
    </row>
    <row r="157" spans="1:10" ht="13.5" thickBot="1" x14ac:dyDescent="0.25">
      <c r="C157" s="19" t="s">
        <v>7</v>
      </c>
      <c r="D157" s="50">
        <v>0.1</v>
      </c>
      <c r="E157" s="65"/>
      <c r="F157" s="178">
        <f>E157*D157</f>
        <v>0</v>
      </c>
      <c r="J157" s="67"/>
    </row>
    <row r="158" spans="1:10" ht="13.5" thickBot="1" x14ac:dyDescent="0.25">
      <c r="C158" s="138" t="s">
        <v>205</v>
      </c>
      <c r="D158" s="139"/>
      <c r="E158" s="140"/>
      <c r="F158" s="178">
        <f>F157*0.12</f>
        <v>0</v>
      </c>
    </row>
    <row r="159" spans="1:10" ht="13.5" thickBot="1" x14ac:dyDescent="0.25">
      <c r="C159" s="141" t="s">
        <v>176</v>
      </c>
      <c r="D159" s="142"/>
      <c r="E159" s="143"/>
      <c r="F159" s="178">
        <f>+F158+F157</f>
        <v>0</v>
      </c>
      <c r="I159" s="68"/>
    </row>
    <row r="160" spans="1:10" x14ac:dyDescent="0.2">
      <c r="F160"/>
    </row>
    <row r="161" spans="1:10" x14ac:dyDescent="0.2">
      <c r="F161"/>
    </row>
    <row r="162" spans="1:10" x14ac:dyDescent="0.2">
      <c r="C162" s="21" t="s">
        <v>8</v>
      </c>
      <c r="D162" s="21"/>
      <c r="F162"/>
    </row>
    <row r="163" spans="1:10" ht="14.25" x14ac:dyDescent="0.2">
      <c r="A163" s="3"/>
      <c r="B163" s="3"/>
      <c r="C163" s="2"/>
      <c r="D163" s="2"/>
      <c r="E163" s="58"/>
      <c r="F163" s="28"/>
      <c r="G163" s="171"/>
    </row>
    <row r="164" spans="1:10" ht="14.25" x14ac:dyDescent="0.2">
      <c r="A164" s="4"/>
      <c r="B164" s="4"/>
      <c r="C164" s="2"/>
      <c r="D164" s="2"/>
      <c r="E164" s="58"/>
      <c r="F164" s="28"/>
      <c r="G164" s="171"/>
      <c r="I164" s="69"/>
      <c r="J164" s="69"/>
    </row>
    <row r="165" spans="1:10" s="1" customFormat="1" ht="14.25" customHeight="1" x14ac:dyDescent="0.2">
      <c r="A165" s="4"/>
      <c r="B165" s="4" t="s">
        <v>1</v>
      </c>
      <c r="C165" s="144" t="s">
        <v>203</v>
      </c>
      <c r="D165" s="144"/>
      <c r="E165" s="144"/>
      <c r="F165" s="144"/>
      <c r="G165" s="144"/>
      <c r="H165"/>
      <c r="I165" s="69"/>
    </row>
    <row r="166" spans="1:10" s="1" customFormat="1" ht="18" customHeight="1" x14ac:dyDescent="0.2">
      <c r="A166" s="5"/>
      <c r="B166" s="5"/>
      <c r="C166" s="144"/>
      <c r="D166" s="144"/>
      <c r="E166" s="144"/>
      <c r="F166" s="144"/>
      <c r="G166" s="144"/>
      <c r="H166"/>
      <c r="I166" s="69"/>
    </row>
    <row r="167" spans="1:10" ht="36.75" customHeight="1" thickBot="1" x14ac:dyDescent="0.25">
      <c r="A167" s="2"/>
      <c r="B167" s="2"/>
      <c r="C167" s="144"/>
      <c r="D167" s="144"/>
      <c r="E167" s="144"/>
      <c r="F167" s="144"/>
      <c r="G167" s="144"/>
    </row>
    <row r="168" spans="1:10" ht="15.75" x14ac:dyDescent="0.25">
      <c r="A168" s="2"/>
      <c r="B168" s="2"/>
      <c r="C168" s="56"/>
      <c r="F168"/>
    </row>
    <row r="169" spans="1:10" x14ac:dyDescent="0.2">
      <c r="A169" s="2"/>
      <c r="B169" s="2"/>
      <c r="C169" s="48" t="s">
        <v>180</v>
      </c>
      <c r="F169"/>
    </row>
    <row r="170" spans="1:10" ht="14.25" x14ac:dyDescent="0.2">
      <c r="A170" s="3"/>
      <c r="B170" s="3"/>
      <c r="C170" s="48" t="s">
        <v>206</v>
      </c>
      <c r="F170"/>
    </row>
  </sheetData>
  <mergeCells count="47">
    <mergeCell ref="B75:F75"/>
    <mergeCell ref="B76:G76"/>
    <mergeCell ref="B23:B30"/>
    <mergeCell ref="B69:E69"/>
    <mergeCell ref="B70:E70"/>
    <mergeCell ref="B71:E71"/>
    <mergeCell ref="B72:E72"/>
    <mergeCell ref="B1:G1"/>
    <mergeCell ref="B6:G6"/>
    <mergeCell ref="B21:F21"/>
    <mergeCell ref="B15:E15"/>
    <mergeCell ref="B16:E16"/>
    <mergeCell ref="B17:E17"/>
    <mergeCell ref="B18:E18"/>
    <mergeCell ref="B20:E20"/>
    <mergeCell ref="B3:G3"/>
    <mergeCell ref="B2:G2"/>
    <mergeCell ref="B5:G5"/>
    <mergeCell ref="B9:G9"/>
    <mergeCell ref="C165:G167"/>
    <mergeCell ref="B90:E90"/>
    <mergeCell ref="B91:E91"/>
    <mergeCell ref="B92:E92"/>
    <mergeCell ref="B94:E94"/>
    <mergeCell ref="B95:F95"/>
    <mergeCell ref="B96:G96"/>
    <mergeCell ref="B110:E110"/>
    <mergeCell ref="B111:E111"/>
    <mergeCell ref="B112:E112"/>
    <mergeCell ref="B113:E113"/>
    <mergeCell ref="B115:E115"/>
    <mergeCell ref="A23:A30"/>
    <mergeCell ref="A22:G22"/>
    <mergeCell ref="C158:E158"/>
    <mergeCell ref="C159:E159"/>
    <mergeCell ref="B153:E153"/>
    <mergeCell ref="B154:F154"/>
    <mergeCell ref="B149:E149"/>
    <mergeCell ref="B150:E150"/>
    <mergeCell ref="B151:E151"/>
    <mergeCell ref="B117:G117"/>
    <mergeCell ref="B33:F33"/>
    <mergeCell ref="B35:F35"/>
    <mergeCell ref="B116:F116"/>
    <mergeCell ref="B148:E148"/>
    <mergeCell ref="B74:E74"/>
    <mergeCell ref="B89:E89"/>
  </mergeCells>
  <hyperlinks>
    <hyperlink ref="C162" location="_ftnref1" display="_ftnref1"/>
  </hyperlinks>
  <printOptions horizontalCentered="1"/>
  <pageMargins left="0.70866141732283472" right="0.70866141732283472" top="0.49" bottom="0.35" header="0.49" footer="0.33"/>
  <pageSetup scale="53" fitToWidth="0" fitToHeight="0" orientation="portrait" r:id="rId1"/>
  <headerFooter alignWithMargins="0"/>
  <rowBreaks count="1" manualBreakCount="1">
    <brk id="95" min="1" max="6" man="1"/>
  </rowBreak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2"/>
  <sheetViews>
    <sheetView view="pageBreakPreview" topLeftCell="C1" zoomScaleNormal="70" zoomScaleSheetLayoutView="100" zoomScalePageLayoutView="85" workbookViewId="0">
      <selection activeCell="E7" sqref="E7"/>
    </sheetView>
  </sheetViews>
  <sheetFormatPr baseColWidth="10" defaultRowHeight="12.75" x14ac:dyDescent="0.2"/>
  <cols>
    <col min="2" max="2" width="4.28515625" bestFit="1" customWidth="1"/>
    <col min="4" max="4" width="70.7109375" customWidth="1"/>
    <col min="5" max="6" width="18.85546875" customWidth="1"/>
    <col min="7" max="7" width="18.85546875" style="31" customWidth="1"/>
    <col min="8" max="8" width="24.140625" style="177" bestFit="1" customWidth="1"/>
    <col min="9" max="9" width="22.85546875" customWidth="1"/>
    <col min="10" max="10" width="14.85546875" bestFit="1" customWidth="1"/>
  </cols>
  <sheetData>
    <row r="1" spans="1:10" ht="15.75" customHeight="1" x14ac:dyDescent="0.2">
      <c r="C1" s="123"/>
      <c r="D1" s="123"/>
      <c r="E1" s="123"/>
      <c r="F1" s="123"/>
      <c r="G1" s="123"/>
    </row>
    <row r="2" spans="1:10" ht="15" customHeight="1" x14ac:dyDescent="0.2">
      <c r="C2" s="123" t="str">
        <f>Datos!B2</f>
        <v>SOLICITUD PÚBLICA DE OFERTAS TRECSA- SPUO-043-2015</v>
      </c>
      <c r="D2" s="123"/>
      <c r="E2" s="123"/>
      <c r="F2" s="123"/>
      <c r="G2" s="123"/>
      <c r="H2" s="123"/>
    </row>
    <row r="3" spans="1:10" ht="35.25" customHeight="1" x14ac:dyDescent="0.2">
      <c r="C3" s="123" t="str">
        <f>Datos!B3</f>
        <v>SERVICIOS DE MANTENIMIENTO, ATENCIÓN DE EMERGENCIAS, ADECUACIÓN DE INFRAESTRUCTURA DE LÍNEAS DE TRANSMISIÓN Y MANTENIMIENTO EN LÍNEA VIVA PARA LA INFRAESTRUCTURA DE TRANSMISIÓN HASTA 230 kV</v>
      </c>
      <c r="D3" s="123"/>
      <c r="E3" s="123"/>
      <c r="F3" s="123"/>
      <c r="G3" s="123"/>
      <c r="H3" s="123"/>
    </row>
    <row r="4" spans="1:10" ht="15" customHeight="1" x14ac:dyDescent="0.2">
      <c r="A4" s="72"/>
      <c r="C4" s="7"/>
      <c r="D4" s="7"/>
      <c r="E4" s="7"/>
      <c r="F4" s="13"/>
      <c r="G4" s="72"/>
      <c r="H4" s="169"/>
    </row>
    <row r="5" spans="1:10" ht="15" x14ac:dyDescent="0.25">
      <c r="C5" s="125" t="str">
        <f>Datos!B8</f>
        <v>FORMULARIO 11B - Lista de cantidades y precios, servicio de mantenimiento en línea viva</v>
      </c>
      <c r="D5" s="125"/>
      <c r="E5" s="125"/>
      <c r="F5" s="125"/>
      <c r="G5" s="125"/>
      <c r="H5" s="125"/>
    </row>
    <row r="6" spans="1:10" ht="15" x14ac:dyDescent="0.25">
      <c r="C6" s="126"/>
      <c r="D6" s="126"/>
      <c r="E6" s="126"/>
      <c r="F6" s="126"/>
      <c r="G6" s="126"/>
    </row>
    <row r="7" spans="1:10" ht="14.25" x14ac:dyDescent="0.2">
      <c r="A7" s="3"/>
      <c r="C7" s="3"/>
      <c r="D7" s="2"/>
      <c r="E7" s="2"/>
      <c r="F7" s="2"/>
      <c r="G7" s="28"/>
      <c r="H7" s="171"/>
    </row>
    <row r="8" spans="1:10" x14ac:dyDescent="0.2">
      <c r="A8" s="108"/>
      <c r="G8" s="109"/>
    </row>
    <row r="9" spans="1:10" x14ac:dyDescent="0.2">
      <c r="C9" s="120" t="s">
        <v>170</v>
      </c>
      <c r="D9" s="121"/>
      <c r="E9" s="121"/>
      <c r="F9" s="121"/>
      <c r="G9" s="121"/>
      <c r="H9" s="122"/>
    </row>
    <row r="10" spans="1:10" x14ac:dyDescent="0.2">
      <c r="A10" s="25"/>
      <c r="B10" s="39" t="s">
        <v>165</v>
      </c>
      <c r="C10" s="25" t="s">
        <v>10</v>
      </c>
      <c r="D10" s="25" t="s">
        <v>0</v>
      </c>
      <c r="E10" s="25" t="s">
        <v>11</v>
      </c>
      <c r="F10" s="26" t="s">
        <v>12</v>
      </c>
      <c r="G10" s="30" t="s">
        <v>13</v>
      </c>
      <c r="H10" s="176" t="s">
        <v>14</v>
      </c>
      <c r="I10" s="2"/>
    </row>
    <row r="11" spans="1:10" x14ac:dyDescent="0.2">
      <c r="A11" s="32"/>
      <c r="B11">
        <v>6</v>
      </c>
      <c r="C11" s="32">
        <v>92</v>
      </c>
      <c r="D11" s="33" t="s">
        <v>122</v>
      </c>
      <c r="E11" s="33" t="s">
        <v>15</v>
      </c>
      <c r="F11" s="54"/>
      <c r="G11" s="32">
        <v>20</v>
      </c>
      <c r="H11" s="173">
        <f>+G11*F11</f>
        <v>0</v>
      </c>
      <c r="J11" s="69"/>
    </row>
    <row r="12" spans="1:10" x14ac:dyDescent="0.2">
      <c r="A12" s="32"/>
      <c r="B12">
        <v>6</v>
      </c>
      <c r="C12" s="32">
        <v>93</v>
      </c>
      <c r="D12" s="33" t="s">
        <v>122</v>
      </c>
      <c r="E12" s="33" t="s">
        <v>16</v>
      </c>
      <c r="F12" s="54"/>
      <c r="G12" s="32">
        <v>60</v>
      </c>
      <c r="H12" s="173">
        <f>+G12*F12</f>
        <v>0</v>
      </c>
    </row>
    <row r="13" spans="1:10" x14ac:dyDescent="0.2">
      <c r="B13" s="41"/>
      <c r="C13" s="127" t="s">
        <v>158</v>
      </c>
      <c r="D13" s="127"/>
      <c r="E13" s="127"/>
      <c r="F13" s="127"/>
      <c r="G13" s="53"/>
      <c r="H13" s="174">
        <f>SUM(H11:H12)</f>
        <v>0</v>
      </c>
    </row>
    <row r="14" spans="1:10" x14ac:dyDescent="0.2">
      <c r="B14" s="41"/>
      <c r="C14" s="127" t="s">
        <v>154</v>
      </c>
      <c r="D14" s="127"/>
      <c r="E14" s="127"/>
      <c r="F14" s="127"/>
      <c r="G14" s="55"/>
      <c r="H14" s="174">
        <f>+G14*$H$13</f>
        <v>0</v>
      </c>
    </row>
    <row r="15" spans="1:10" x14ac:dyDescent="0.2">
      <c r="B15" s="41"/>
      <c r="C15" s="127" t="s">
        <v>155</v>
      </c>
      <c r="D15" s="127"/>
      <c r="E15" s="127"/>
      <c r="F15" s="127"/>
      <c r="G15" s="55"/>
      <c r="H15" s="174">
        <f>+G15*$H$13</f>
        <v>0</v>
      </c>
    </row>
    <row r="16" spans="1:10" x14ac:dyDescent="0.2">
      <c r="B16" s="41"/>
      <c r="C16" s="127" t="s">
        <v>156</v>
      </c>
      <c r="D16" s="127"/>
      <c r="E16" s="127"/>
      <c r="F16" s="127"/>
      <c r="G16" s="55"/>
      <c r="H16" s="174">
        <f>+G16*$H$13</f>
        <v>0</v>
      </c>
    </row>
    <row r="17" spans="1:8" x14ac:dyDescent="0.2">
      <c r="A17" s="106"/>
      <c r="B17" s="41"/>
      <c r="C17" s="44"/>
      <c r="D17" s="44"/>
      <c r="E17" s="44"/>
      <c r="F17" s="44" t="s">
        <v>160</v>
      </c>
      <c r="G17" s="53"/>
      <c r="H17" s="174">
        <f>SUM(H13:H16)</f>
        <v>0</v>
      </c>
    </row>
    <row r="18" spans="1:8" x14ac:dyDescent="0.2">
      <c r="B18" s="41"/>
      <c r="C18" s="127" t="s">
        <v>159</v>
      </c>
      <c r="D18" s="127"/>
      <c r="E18" s="127"/>
      <c r="F18" s="127"/>
      <c r="G18" s="47">
        <v>0.12</v>
      </c>
      <c r="H18" s="174">
        <f>+H17*G18</f>
        <v>0</v>
      </c>
    </row>
    <row r="19" spans="1:8" x14ac:dyDescent="0.2">
      <c r="B19" s="41"/>
      <c r="C19" s="127" t="s">
        <v>157</v>
      </c>
      <c r="D19" s="130"/>
      <c r="E19" s="130"/>
      <c r="F19" s="130"/>
      <c r="G19" s="131"/>
      <c r="H19" s="174">
        <f>+H17+H18</f>
        <v>0</v>
      </c>
    </row>
    <row r="20" spans="1:8" x14ac:dyDescent="0.2">
      <c r="C20" s="120" t="s">
        <v>171</v>
      </c>
      <c r="D20" s="121" t="s">
        <v>164</v>
      </c>
      <c r="E20" s="121"/>
      <c r="F20" s="121"/>
      <c r="G20" s="121"/>
      <c r="H20" s="122"/>
    </row>
    <row r="21" spans="1:8" x14ac:dyDescent="0.2">
      <c r="A21" s="107"/>
      <c r="B21" s="146">
        <v>7</v>
      </c>
      <c r="C21" s="134">
        <v>94</v>
      </c>
      <c r="D21" s="22" t="s">
        <v>134</v>
      </c>
      <c r="E21" s="22"/>
      <c r="F21" s="22"/>
      <c r="G21" s="23"/>
      <c r="H21" s="175"/>
    </row>
    <row r="22" spans="1:8" x14ac:dyDescent="0.2">
      <c r="A22" s="70"/>
      <c r="B22" s="146"/>
      <c r="C22" s="135"/>
      <c r="D22" s="24" t="s">
        <v>19</v>
      </c>
      <c r="E22" s="22" t="s">
        <v>17</v>
      </c>
      <c r="F22" s="54"/>
      <c r="G22" s="23">
        <v>24</v>
      </c>
      <c r="H22" s="173">
        <f t="shared" ref="H22:H25" si="0">+G22*F22</f>
        <v>0</v>
      </c>
    </row>
    <row r="23" spans="1:8" x14ac:dyDescent="0.2">
      <c r="A23" s="70"/>
      <c r="B23" s="146"/>
      <c r="C23" s="135"/>
      <c r="D23" s="24" t="s">
        <v>20</v>
      </c>
      <c r="E23" s="22" t="s">
        <v>17</v>
      </c>
      <c r="F23" s="54"/>
      <c r="G23" s="23">
        <v>5</v>
      </c>
      <c r="H23" s="173">
        <f t="shared" si="0"/>
        <v>0</v>
      </c>
    </row>
    <row r="24" spans="1:8" x14ac:dyDescent="0.2">
      <c r="A24" s="70"/>
      <c r="B24" s="146"/>
      <c r="C24" s="135"/>
      <c r="D24" s="24" t="s">
        <v>21</v>
      </c>
      <c r="E24" s="22" t="s">
        <v>17</v>
      </c>
      <c r="F24" s="54"/>
      <c r="G24" s="23">
        <v>10</v>
      </c>
      <c r="H24" s="173">
        <f t="shared" si="0"/>
        <v>0</v>
      </c>
    </row>
    <row r="25" spans="1:8" x14ac:dyDescent="0.2">
      <c r="A25" s="70"/>
      <c r="B25" s="146"/>
      <c r="C25" s="135"/>
      <c r="D25" s="22" t="s">
        <v>127</v>
      </c>
      <c r="E25" s="22" t="s">
        <v>17</v>
      </c>
      <c r="F25" s="54"/>
      <c r="G25" s="23">
        <v>20</v>
      </c>
      <c r="H25" s="173">
        <f t="shared" si="0"/>
        <v>0</v>
      </c>
    </row>
    <row r="26" spans="1:8" x14ac:dyDescent="0.2">
      <c r="A26" s="70"/>
      <c r="B26" s="146"/>
      <c r="C26" s="135"/>
      <c r="D26" s="22" t="s">
        <v>135</v>
      </c>
      <c r="E26" s="22"/>
      <c r="F26" s="54"/>
      <c r="G26" s="23"/>
      <c r="H26" s="175"/>
    </row>
    <row r="27" spans="1:8" x14ac:dyDescent="0.2">
      <c r="A27" s="70"/>
      <c r="B27" s="146"/>
      <c r="C27" s="135"/>
      <c r="D27" s="24" t="s">
        <v>19</v>
      </c>
      <c r="E27" s="22" t="s">
        <v>17</v>
      </c>
      <c r="F27" s="54"/>
      <c r="G27" s="23">
        <v>10</v>
      </c>
      <c r="H27" s="173">
        <f t="shared" ref="H27:H29" si="1">+G27*F27</f>
        <v>0</v>
      </c>
    </row>
    <row r="28" spans="1:8" x14ac:dyDescent="0.2">
      <c r="A28" s="70"/>
      <c r="B28" s="146"/>
      <c r="C28" s="135"/>
      <c r="D28" s="24" t="s">
        <v>20</v>
      </c>
      <c r="E28" s="22" t="s">
        <v>17</v>
      </c>
      <c r="F28" s="54"/>
      <c r="G28" s="23">
        <v>2</v>
      </c>
      <c r="H28" s="173">
        <f t="shared" si="1"/>
        <v>0</v>
      </c>
    </row>
    <row r="29" spans="1:8" x14ac:dyDescent="0.2">
      <c r="A29" s="70"/>
      <c r="B29" s="146"/>
      <c r="C29" s="135"/>
      <c r="D29" s="24" t="s">
        <v>21</v>
      </c>
      <c r="E29" s="22" t="s">
        <v>17</v>
      </c>
      <c r="F29" s="54"/>
      <c r="G29" s="23">
        <v>5</v>
      </c>
      <c r="H29" s="173">
        <f t="shared" si="1"/>
        <v>0</v>
      </c>
    </row>
    <row r="30" spans="1:8" x14ac:dyDescent="0.2">
      <c r="A30" s="70"/>
      <c r="B30" s="146"/>
      <c r="C30" s="135"/>
      <c r="D30" s="22" t="s">
        <v>123</v>
      </c>
      <c r="E30" s="22"/>
      <c r="F30" s="54"/>
      <c r="G30" s="23"/>
      <c r="H30" s="175"/>
    </row>
    <row r="31" spans="1:8" x14ac:dyDescent="0.2">
      <c r="A31" s="70"/>
      <c r="B31" s="146"/>
      <c r="C31" s="135"/>
      <c r="D31" s="24" t="s">
        <v>19</v>
      </c>
      <c r="E31" s="22" t="s">
        <v>17</v>
      </c>
      <c r="F31" s="54"/>
      <c r="G31" s="23">
        <v>5</v>
      </c>
      <c r="H31" s="173">
        <f t="shared" ref="H31:H33" si="2">+G31*F31</f>
        <v>0</v>
      </c>
    </row>
    <row r="32" spans="1:8" x14ac:dyDescent="0.2">
      <c r="A32" s="70"/>
      <c r="B32" s="146"/>
      <c r="C32" s="135"/>
      <c r="D32" s="24" t="s">
        <v>20</v>
      </c>
      <c r="E32" s="22" t="s">
        <v>17</v>
      </c>
      <c r="F32" s="54"/>
      <c r="G32" s="23">
        <v>2</v>
      </c>
      <c r="H32" s="173">
        <f t="shared" si="2"/>
        <v>0</v>
      </c>
    </row>
    <row r="33" spans="1:8" x14ac:dyDescent="0.2">
      <c r="A33" s="70"/>
      <c r="B33" s="146"/>
      <c r="C33" s="135"/>
      <c r="D33" s="24" t="s">
        <v>21</v>
      </c>
      <c r="E33" s="22" t="s">
        <v>17</v>
      </c>
      <c r="F33" s="54"/>
      <c r="G33" s="23">
        <v>2</v>
      </c>
      <c r="H33" s="173">
        <f t="shared" si="2"/>
        <v>0</v>
      </c>
    </row>
    <row r="34" spans="1:8" x14ac:dyDescent="0.2">
      <c r="A34" s="70"/>
      <c r="B34" s="146"/>
      <c r="C34" s="135"/>
      <c r="D34" s="22" t="s">
        <v>124</v>
      </c>
      <c r="E34" s="22"/>
      <c r="F34" s="54"/>
      <c r="G34" s="23"/>
      <c r="H34" s="175"/>
    </row>
    <row r="35" spans="1:8" x14ac:dyDescent="0.2">
      <c r="A35" s="70"/>
      <c r="B35" s="146"/>
      <c r="C35" s="135"/>
      <c r="D35" s="24" t="s">
        <v>19</v>
      </c>
      <c r="E35" s="22" t="s">
        <v>17</v>
      </c>
      <c r="F35" s="54"/>
      <c r="G35" s="23">
        <v>5</v>
      </c>
      <c r="H35" s="173">
        <f t="shared" ref="H35:H37" si="3">+G35*F35</f>
        <v>0</v>
      </c>
    </row>
    <row r="36" spans="1:8" x14ac:dyDescent="0.2">
      <c r="A36" s="70"/>
      <c r="B36" s="146"/>
      <c r="C36" s="135"/>
      <c r="D36" s="24" t="s">
        <v>20</v>
      </c>
      <c r="E36" s="22" t="s">
        <v>17</v>
      </c>
      <c r="F36" s="54"/>
      <c r="G36" s="23">
        <v>2</v>
      </c>
      <c r="H36" s="173">
        <f t="shared" si="3"/>
        <v>0</v>
      </c>
    </row>
    <row r="37" spans="1:8" x14ac:dyDescent="0.2">
      <c r="A37" s="70"/>
      <c r="B37" s="146"/>
      <c r="C37" s="135"/>
      <c r="D37" s="24" t="s">
        <v>21</v>
      </c>
      <c r="E37" s="22" t="s">
        <v>17</v>
      </c>
      <c r="F37" s="54"/>
      <c r="G37" s="23">
        <v>2</v>
      </c>
      <c r="H37" s="173">
        <f t="shared" si="3"/>
        <v>0</v>
      </c>
    </row>
    <row r="38" spans="1:8" x14ac:dyDescent="0.2">
      <c r="A38" s="70"/>
      <c r="B38" s="146"/>
      <c r="C38" s="135"/>
      <c r="D38" s="22" t="s">
        <v>125</v>
      </c>
      <c r="E38" s="22"/>
      <c r="F38" s="54"/>
      <c r="G38" s="23"/>
      <c r="H38" s="175"/>
    </row>
    <row r="39" spans="1:8" x14ac:dyDescent="0.2">
      <c r="A39" s="70"/>
      <c r="B39" s="146"/>
      <c r="C39" s="135"/>
      <c r="D39" s="24" t="s">
        <v>19</v>
      </c>
      <c r="E39" s="22" t="s">
        <v>17</v>
      </c>
      <c r="F39" s="54"/>
      <c r="G39" s="23">
        <v>5</v>
      </c>
      <c r="H39" s="173">
        <f t="shared" ref="H39:H41" si="4">+G39*F39</f>
        <v>0</v>
      </c>
    </row>
    <row r="40" spans="1:8" x14ac:dyDescent="0.2">
      <c r="A40" s="70"/>
      <c r="B40" s="146"/>
      <c r="C40" s="135"/>
      <c r="D40" s="24" t="s">
        <v>20</v>
      </c>
      <c r="E40" s="22" t="s">
        <v>17</v>
      </c>
      <c r="F40" s="54"/>
      <c r="G40" s="23">
        <v>2</v>
      </c>
      <c r="H40" s="173">
        <f t="shared" si="4"/>
        <v>0</v>
      </c>
    </row>
    <row r="41" spans="1:8" x14ac:dyDescent="0.2">
      <c r="A41" s="70"/>
      <c r="B41" s="146"/>
      <c r="C41" s="135"/>
      <c r="D41" s="24" t="s">
        <v>21</v>
      </c>
      <c r="E41" s="22" t="s">
        <v>17</v>
      </c>
      <c r="F41" s="54"/>
      <c r="G41" s="23">
        <v>2</v>
      </c>
      <c r="H41" s="173">
        <f t="shared" si="4"/>
        <v>0</v>
      </c>
    </row>
    <row r="42" spans="1:8" x14ac:dyDescent="0.2">
      <c r="A42" s="70"/>
      <c r="B42" s="146"/>
      <c r="C42" s="135"/>
      <c r="D42" s="22" t="s">
        <v>126</v>
      </c>
      <c r="E42" s="22"/>
      <c r="F42" s="54"/>
      <c r="G42" s="23"/>
      <c r="H42" s="175"/>
    </row>
    <row r="43" spans="1:8" x14ac:dyDescent="0.2">
      <c r="A43" s="70"/>
      <c r="B43" s="146"/>
      <c r="C43" s="135"/>
      <c r="D43" s="24" t="s">
        <v>19</v>
      </c>
      <c r="E43" s="22" t="s">
        <v>17</v>
      </c>
      <c r="F43" s="54"/>
      <c r="G43" s="23">
        <v>24</v>
      </c>
      <c r="H43" s="173">
        <f t="shared" ref="H43:H45" si="5">+G43*F43</f>
        <v>0</v>
      </c>
    </row>
    <row r="44" spans="1:8" x14ac:dyDescent="0.2">
      <c r="A44" s="70"/>
      <c r="B44" s="146"/>
      <c r="C44" s="135"/>
      <c r="D44" s="24" t="s">
        <v>20</v>
      </c>
      <c r="E44" s="22" t="s">
        <v>17</v>
      </c>
      <c r="F44" s="54"/>
      <c r="G44" s="23">
        <v>5</v>
      </c>
      <c r="H44" s="173">
        <f t="shared" si="5"/>
        <v>0</v>
      </c>
    </row>
    <row r="45" spans="1:8" x14ac:dyDescent="0.2">
      <c r="A45" s="71"/>
      <c r="B45" s="146"/>
      <c r="C45" s="136"/>
      <c r="D45" s="24" t="s">
        <v>21</v>
      </c>
      <c r="E45" s="22" t="s">
        <v>17</v>
      </c>
      <c r="F45" s="54"/>
      <c r="G45" s="23">
        <v>10</v>
      </c>
      <c r="H45" s="173">
        <f t="shared" si="5"/>
        <v>0</v>
      </c>
    </row>
    <row r="46" spans="1:8" x14ac:dyDescent="0.2">
      <c r="A46" s="107"/>
      <c r="B46" s="146">
        <v>7</v>
      </c>
      <c r="C46" s="134">
        <v>95</v>
      </c>
      <c r="D46" s="22" t="s">
        <v>136</v>
      </c>
      <c r="E46" s="22"/>
      <c r="F46" s="54"/>
      <c r="G46" s="23"/>
      <c r="H46" s="175"/>
    </row>
    <row r="47" spans="1:8" x14ac:dyDescent="0.2">
      <c r="A47" s="70"/>
      <c r="B47" s="146"/>
      <c r="C47" s="135"/>
      <c r="D47" s="24" t="s">
        <v>138</v>
      </c>
      <c r="E47" s="22" t="s">
        <v>140</v>
      </c>
      <c r="F47" s="54"/>
      <c r="G47" s="23">
        <v>240</v>
      </c>
      <c r="H47" s="173">
        <f t="shared" ref="H47:H48" si="6">+G47*F47</f>
        <v>0</v>
      </c>
    </row>
    <row r="48" spans="1:8" x14ac:dyDescent="0.2">
      <c r="A48" s="70"/>
      <c r="B48" s="146"/>
      <c r="C48" s="135"/>
      <c r="D48" s="24" t="s">
        <v>139</v>
      </c>
      <c r="E48" s="22" t="s">
        <v>140</v>
      </c>
      <c r="F48" s="54"/>
      <c r="G48" s="23">
        <v>20</v>
      </c>
      <c r="H48" s="173">
        <f t="shared" si="6"/>
        <v>0</v>
      </c>
    </row>
    <row r="49" spans="1:8" x14ac:dyDescent="0.2">
      <c r="A49" s="70"/>
      <c r="B49" s="146"/>
      <c r="C49" s="135"/>
      <c r="D49" s="22" t="s">
        <v>137</v>
      </c>
      <c r="E49" s="22"/>
      <c r="F49" s="54"/>
      <c r="G49" s="23"/>
      <c r="H49" s="175"/>
    </row>
    <row r="50" spans="1:8" x14ac:dyDescent="0.2">
      <c r="A50" s="70"/>
      <c r="B50" s="146"/>
      <c r="C50" s="135"/>
      <c r="D50" s="24" t="s">
        <v>138</v>
      </c>
      <c r="E50" s="22" t="s">
        <v>140</v>
      </c>
      <c r="F50" s="54"/>
      <c r="G50" s="23">
        <v>24</v>
      </c>
      <c r="H50" s="173">
        <f t="shared" ref="H50:H51" si="7">+G50*F50</f>
        <v>0</v>
      </c>
    </row>
    <row r="51" spans="1:8" x14ac:dyDescent="0.2">
      <c r="A51" s="70"/>
      <c r="B51" s="146"/>
      <c r="C51" s="135"/>
      <c r="D51" s="24" t="s">
        <v>139</v>
      </c>
      <c r="E51" s="22" t="s">
        <v>140</v>
      </c>
      <c r="F51" s="54"/>
      <c r="G51" s="23">
        <v>5</v>
      </c>
      <c r="H51" s="173">
        <f t="shared" si="7"/>
        <v>0</v>
      </c>
    </row>
    <row r="52" spans="1:8" x14ac:dyDescent="0.2">
      <c r="A52" s="70"/>
      <c r="B52" s="146"/>
      <c r="C52" s="135"/>
      <c r="D52" s="22" t="s">
        <v>141</v>
      </c>
      <c r="E52" s="22"/>
      <c r="F52" s="54"/>
      <c r="G52" s="23"/>
      <c r="H52" s="175"/>
    </row>
    <row r="53" spans="1:8" x14ac:dyDescent="0.2">
      <c r="A53" s="70"/>
      <c r="B53" s="146"/>
      <c r="C53" s="135"/>
      <c r="D53" s="24" t="s">
        <v>138</v>
      </c>
      <c r="E53" s="22" t="s">
        <v>140</v>
      </c>
      <c r="F53" s="54"/>
      <c r="G53" s="23">
        <v>24</v>
      </c>
      <c r="H53" s="173">
        <f t="shared" ref="H53:H54" si="8">+G53*F53</f>
        <v>0</v>
      </c>
    </row>
    <row r="54" spans="1:8" x14ac:dyDescent="0.2">
      <c r="A54" s="70"/>
      <c r="B54" s="146"/>
      <c r="C54" s="135"/>
      <c r="D54" s="24" t="s">
        <v>139</v>
      </c>
      <c r="E54" s="22" t="s">
        <v>140</v>
      </c>
      <c r="F54" s="54"/>
      <c r="G54" s="23">
        <v>1</v>
      </c>
      <c r="H54" s="173">
        <f t="shared" si="8"/>
        <v>0</v>
      </c>
    </row>
    <row r="55" spans="1:8" x14ac:dyDescent="0.2">
      <c r="A55" s="70"/>
      <c r="B55" s="146"/>
      <c r="C55" s="135"/>
      <c r="D55" s="22" t="s">
        <v>142</v>
      </c>
      <c r="E55" s="22"/>
      <c r="F55" s="54"/>
      <c r="G55" s="23"/>
      <c r="H55" s="175"/>
    </row>
    <row r="56" spans="1:8" x14ac:dyDescent="0.2">
      <c r="A56" s="70"/>
      <c r="B56" s="146"/>
      <c r="C56" s="135"/>
      <c r="D56" s="24" t="s">
        <v>138</v>
      </c>
      <c r="E56" s="22" t="s">
        <v>140</v>
      </c>
      <c r="F56" s="54"/>
      <c r="G56" s="23">
        <v>1</v>
      </c>
      <c r="H56" s="173">
        <f t="shared" ref="H56:H57" si="9">+G56*F56</f>
        <v>0</v>
      </c>
    </row>
    <row r="57" spans="1:8" x14ac:dyDescent="0.2">
      <c r="A57" s="70"/>
      <c r="B57" s="146"/>
      <c r="C57" s="135"/>
      <c r="D57" s="24" t="s">
        <v>139</v>
      </c>
      <c r="E57" s="22" t="s">
        <v>140</v>
      </c>
      <c r="F57" s="54"/>
      <c r="G57" s="23">
        <v>1</v>
      </c>
      <c r="H57" s="173">
        <f t="shared" si="9"/>
        <v>0</v>
      </c>
    </row>
    <row r="58" spans="1:8" x14ac:dyDescent="0.2">
      <c r="A58" s="70"/>
      <c r="B58" s="146"/>
      <c r="C58" s="135"/>
      <c r="D58" s="22" t="s">
        <v>143</v>
      </c>
      <c r="E58" s="22"/>
      <c r="F58" s="54"/>
      <c r="G58" s="23"/>
      <c r="H58" s="175"/>
    </row>
    <row r="59" spans="1:8" x14ac:dyDescent="0.2">
      <c r="A59" s="70"/>
      <c r="B59" s="146"/>
      <c r="C59" s="135"/>
      <c r="D59" s="24" t="s">
        <v>138</v>
      </c>
      <c r="E59" s="22" t="s">
        <v>140</v>
      </c>
      <c r="F59" s="54"/>
      <c r="G59" s="23">
        <v>1</v>
      </c>
      <c r="H59" s="173">
        <f t="shared" ref="H59:H60" si="10">+G59*F59</f>
        <v>0</v>
      </c>
    </row>
    <row r="60" spans="1:8" x14ac:dyDescent="0.2">
      <c r="A60" s="70"/>
      <c r="B60" s="146"/>
      <c r="C60" s="135"/>
      <c r="D60" s="24" t="s">
        <v>139</v>
      </c>
      <c r="E60" s="22" t="s">
        <v>140</v>
      </c>
      <c r="F60" s="54"/>
      <c r="G60" s="23">
        <v>1</v>
      </c>
      <c r="H60" s="173">
        <f t="shared" si="10"/>
        <v>0</v>
      </c>
    </row>
    <row r="61" spans="1:8" x14ac:dyDescent="0.2">
      <c r="A61" s="70"/>
      <c r="B61" s="146"/>
      <c r="C61" s="135"/>
      <c r="D61" s="22" t="s">
        <v>144</v>
      </c>
      <c r="E61" s="22"/>
      <c r="F61" s="54"/>
      <c r="G61" s="23"/>
      <c r="H61" s="175"/>
    </row>
    <row r="62" spans="1:8" x14ac:dyDescent="0.2">
      <c r="A62" s="70"/>
      <c r="B62" s="146"/>
      <c r="C62" s="135"/>
      <c r="D62" s="24" t="s">
        <v>138</v>
      </c>
      <c r="E62" s="22" t="s">
        <v>140</v>
      </c>
      <c r="F62" s="54"/>
      <c r="G62" s="23">
        <v>24</v>
      </c>
      <c r="H62" s="173">
        <f t="shared" ref="H62:H63" si="11">+G62*F62</f>
        <v>0</v>
      </c>
    </row>
    <row r="63" spans="1:8" x14ac:dyDescent="0.2">
      <c r="A63" s="70"/>
      <c r="B63" s="146"/>
      <c r="C63" s="135"/>
      <c r="D63" s="24" t="s">
        <v>139</v>
      </c>
      <c r="E63" s="22" t="s">
        <v>140</v>
      </c>
      <c r="F63" s="54"/>
      <c r="G63" s="23">
        <v>1</v>
      </c>
      <c r="H63" s="173">
        <f t="shared" si="11"/>
        <v>0</v>
      </c>
    </row>
    <row r="64" spans="1:8" x14ac:dyDescent="0.2">
      <c r="A64" s="70"/>
      <c r="B64" s="146"/>
      <c r="C64" s="135"/>
      <c r="D64" s="22" t="s">
        <v>126</v>
      </c>
      <c r="E64" s="22"/>
      <c r="F64" s="54"/>
      <c r="G64" s="23"/>
      <c r="H64" s="175"/>
    </row>
    <row r="65" spans="1:8" x14ac:dyDescent="0.2">
      <c r="A65" s="70"/>
      <c r="B65" s="146"/>
      <c r="C65" s="135"/>
      <c r="D65" s="24" t="s">
        <v>138</v>
      </c>
      <c r="E65" s="22" t="s">
        <v>140</v>
      </c>
      <c r="F65" s="54"/>
      <c r="G65" s="23">
        <v>24</v>
      </c>
      <c r="H65" s="173">
        <f t="shared" ref="H65:H66" si="12">+G65*F65</f>
        <v>0</v>
      </c>
    </row>
    <row r="66" spans="1:8" x14ac:dyDescent="0.2">
      <c r="A66" s="70"/>
      <c r="B66" s="146"/>
      <c r="C66" s="135"/>
      <c r="D66" s="24" t="s">
        <v>139</v>
      </c>
      <c r="E66" s="22" t="s">
        <v>140</v>
      </c>
      <c r="F66" s="54"/>
      <c r="G66" s="23">
        <v>1</v>
      </c>
      <c r="H66" s="173">
        <f t="shared" si="12"/>
        <v>0</v>
      </c>
    </row>
    <row r="67" spans="1:8" x14ac:dyDescent="0.2">
      <c r="B67" s="41"/>
      <c r="C67" s="129" t="s">
        <v>162</v>
      </c>
      <c r="D67" s="130"/>
      <c r="E67" s="130"/>
      <c r="F67" s="130"/>
      <c r="G67" s="131"/>
      <c r="H67" s="174">
        <f>SUM(H21:H66)</f>
        <v>0</v>
      </c>
    </row>
    <row r="68" spans="1:8" x14ac:dyDescent="0.2">
      <c r="A68" s="106"/>
      <c r="B68" s="41"/>
      <c r="C68" s="42"/>
      <c r="D68" s="44"/>
      <c r="E68" s="44"/>
      <c r="F68" s="44"/>
      <c r="G68" s="53" t="s">
        <v>172</v>
      </c>
      <c r="H68" s="174">
        <f>+H67*12%</f>
        <v>0</v>
      </c>
    </row>
    <row r="69" spans="1:8" x14ac:dyDescent="0.2">
      <c r="B69" s="41"/>
      <c r="C69" s="129" t="s">
        <v>157</v>
      </c>
      <c r="D69" s="130"/>
      <c r="E69" s="130"/>
      <c r="F69" s="130"/>
      <c r="G69" s="131"/>
      <c r="H69" s="174">
        <f>+H67+H68</f>
        <v>0</v>
      </c>
    </row>
    <row r="70" spans="1:8" x14ac:dyDescent="0.2">
      <c r="A70" s="48"/>
      <c r="C70" s="48"/>
    </row>
    <row r="71" spans="1:8" ht="13.5" thickBot="1" x14ac:dyDescent="0.25"/>
    <row r="72" spans="1:8" ht="39" thickBot="1" x14ac:dyDescent="0.25">
      <c r="D72" s="17" t="s">
        <v>174</v>
      </c>
      <c r="E72" s="40" t="s">
        <v>173</v>
      </c>
      <c r="F72" s="18" t="s">
        <v>175</v>
      </c>
      <c r="G72" s="18" t="s">
        <v>2</v>
      </c>
    </row>
    <row r="73" spans="1:8" ht="13.5" thickBot="1" x14ac:dyDescent="0.25">
      <c r="D73" s="19" t="s">
        <v>7</v>
      </c>
      <c r="E73" s="50"/>
      <c r="F73" s="20"/>
      <c r="G73" s="179">
        <f>F73*E73</f>
        <v>0</v>
      </c>
    </row>
    <row r="74" spans="1:8" ht="13.5" thickBot="1" x14ac:dyDescent="0.25">
      <c r="D74" s="138" t="s">
        <v>205</v>
      </c>
      <c r="E74" s="139"/>
      <c r="F74" s="140"/>
      <c r="G74" s="179">
        <f>G73*0.12</f>
        <v>0</v>
      </c>
    </row>
    <row r="75" spans="1:8" ht="13.5" thickBot="1" x14ac:dyDescent="0.25">
      <c r="D75" s="141" t="s">
        <v>176</v>
      </c>
      <c r="E75" s="142"/>
      <c r="F75" s="143"/>
      <c r="G75" s="179">
        <f>+G74+G73</f>
        <v>0</v>
      </c>
    </row>
    <row r="79" spans="1:8" ht="13.5" thickBot="1" x14ac:dyDescent="0.25"/>
    <row r="80" spans="1:8" ht="15.75" x14ac:dyDescent="0.2">
      <c r="D80" s="145"/>
      <c r="E80" s="145"/>
      <c r="F80" s="145"/>
    </row>
    <row r="81" spans="4:4" x14ac:dyDescent="0.2">
      <c r="D81" s="48" t="s">
        <v>180</v>
      </c>
    </row>
    <row r="82" spans="4:4" x14ac:dyDescent="0.2">
      <c r="D82" s="48" t="s">
        <v>206</v>
      </c>
    </row>
  </sheetData>
  <mergeCells count="22">
    <mergeCell ref="C1:G1"/>
    <mergeCell ref="C6:G6"/>
    <mergeCell ref="C9:H9"/>
    <mergeCell ref="C21:C45"/>
    <mergeCell ref="C13:F13"/>
    <mergeCell ref="C14:F14"/>
    <mergeCell ref="C15:F15"/>
    <mergeCell ref="C16:F16"/>
    <mergeCell ref="C18:F18"/>
    <mergeCell ref="C2:H2"/>
    <mergeCell ref="C3:H3"/>
    <mergeCell ref="C5:H5"/>
    <mergeCell ref="C19:G19"/>
    <mergeCell ref="C20:H20"/>
    <mergeCell ref="D80:F80"/>
    <mergeCell ref="B21:B45"/>
    <mergeCell ref="B46:B66"/>
    <mergeCell ref="D74:F74"/>
    <mergeCell ref="D75:F75"/>
    <mergeCell ref="C69:G69"/>
    <mergeCell ref="C67:G67"/>
    <mergeCell ref="C46:C66"/>
  </mergeCells>
  <printOptions horizontalCentered="1"/>
  <pageMargins left="0.59055118110236227" right="0.39370078740157483" top="0.78740157480314965" bottom="0.39370078740157483" header="0" footer="0"/>
  <pageSetup scale="60" fitToHeight="3" orientation="portrait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5"/>
  <sheetViews>
    <sheetView view="pageBreakPreview" topLeftCell="C1" zoomScaleNormal="85" zoomScaleSheetLayoutView="100" zoomScalePageLayoutView="85" workbookViewId="0">
      <selection activeCell="F1" sqref="F1:F1048576"/>
    </sheetView>
  </sheetViews>
  <sheetFormatPr baseColWidth="10" defaultRowHeight="12.75" x14ac:dyDescent="0.2"/>
  <cols>
    <col min="2" max="2" width="6.42578125" customWidth="1"/>
    <col min="3" max="3" width="61.140625" customWidth="1"/>
    <col min="4" max="4" width="21.85546875" customWidth="1"/>
    <col min="5" max="5" width="16.5703125" customWidth="1"/>
    <col min="6" max="6" width="39.7109375" style="177" customWidth="1"/>
  </cols>
  <sheetData>
    <row r="1" spans="2:6" ht="15.75" customHeight="1" x14ac:dyDescent="0.2">
      <c r="B1" s="123"/>
      <c r="C1" s="123"/>
      <c r="D1" s="15"/>
    </row>
    <row r="2" spans="2:6" ht="15" customHeight="1" x14ac:dyDescent="0.2">
      <c r="B2" s="123" t="str">
        <f>Datos!B2</f>
        <v>SOLICITUD PÚBLICA DE OFERTAS TRECSA- SPUO-043-2015</v>
      </c>
      <c r="C2" s="123"/>
      <c r="D2" s="123"/>
      <c r="E2" s="123"/>
      <c r="F2" s="123"/>
    </row>
    <row r="3" spans="2:6" ht="55.5" customHeight="1" x14ac:dyDescent="0.2">
      <c r="B3" s="123" t="str">
        <f>Datos!B3</f>
        <v>SERVICIOS DE MANTENIMIENTO, ATENCIÓN DE EMERGENCIAS, ADECUACIÓN DE INFRAESTRUCTURA DE LÍNEAS DE TRANSMISIÓN Y MANTENIMIENTO EN LÍNEA VIVA PARA LA INFRAESTRUCTURA DE TRANSMISIÓN HASTA 230 kV</v>
      </c>
      <c r="C3" s="123"/>
      <c r="D3" s="123"/>
      <c r="E3" s="123"/>
      <c r="F3" s="123"/>
    </row>
    <row r="4" spans="2:6" ht="15" customHeight="1" x14ac:dyDescent="0.2">
      <c r="B4" s="12"/>
      <c r="C4" s="12"/>
      <c r="D4" s="15"/>
    </row>
    <row r="5" spans="2:6" ht="15" x14ac:dyDescent="0.25">
      <c r="B5" s="125" t="str">
        <f>Datos!B9</f>
        <v xml:space="preserve">FORMULARIO 11C - Resumen General de Precios </v>
      </c>
      <c r="C5" s="125"/>
      <c r="D5" s="125"/>
      <c r="E5" s="125"/>
      <c r="F5" s="125"/>
    </row>
    <row r="6" spans="2:6" ht="15" x14ac:dyDescent="0.25">
      <c r="B6" s="126"/>
      <c r="C6" s="126"/>
      <c r="D6" s="16"/>
    </row>
    <row r="7" spans="2:6" ht="14.25" x14ac:dyDescent="0.2">
      <c r="B7" s="3"/>
      <c r="C7" s="2"/>
      <c r="D7" s="2"/>
    </row>
    <row r="8" spans="2:6" x14ac:dyDescent="0.2">
      <c r="C8" s="159"/>
      <c r="D8" s="159"/>
      <c r="E8" s="159"/>
    </row>
    <row r="9" spans="2:6" ht="30" customHeight="1" x14ac:dyDescent="0.2">
      <c r="B9" s="25" t="s">
        <v>169</v>
      </c>
      <c r="C9" s="156" t="s">
        <v>209</v>
      </c>
      <c r="D9" s="157"/>
      <c r="E9" s="158"/>
      <c r="F9" s="180" t="s">
        <v>128</v>
      </c>
    </row>
    <row r="10" spans="2:6" x14ac:dyDescent="0.2">
      <c r="B10" s="35">
        <v>1</v>
      </c>
      <c r="C10" s="147" t="s">
        <v>4</v>
      </c>
      <c r="D10" s="148"/>
      <c r="E10" s="148"/>
      <c r="F10" s="173">
        <f>'FORM 11A- 1'!G21+'FORM 11A- 1'!G75</f>
        <v>0</v>
      </c>
    </row>
    <row r="11" spans="2:6" x14ac:dyDescent="0.2">
      <c r="B11" s="35">
        <v>2</v>
      </c>
      <c r="C11" s="147" t="s">
        <v>164</v>
      </c>
      <c r="D11" s="148"/>
      <c r="E11" s="148"/>
      <c r="F11" s="173">
        <f>'FORM 11A- 1'!G35</f>
        <v>0</v>
      </c>
    </row>
    <row r="12" spans="2:6" x14ac:dyDescent="0.2">
      <c r="B12" s="35">
        <v>3</v>
      </c>
      <c r="C12" s="147" t="s">
        <v>3</v>
      </c>
      <c r="D12" s="148"/>
      <c r="E12" s="148" t="e">
        <f>'FORM 11A- 3'!#REF!</f>
        <v>#REF!</v>
      </c>
      <c r="F12" s="173">
        <f>'FORM 11A- 1'!G95</f>
        <v>0</v>
      </c>
    </row>
    <row r="13" spans="2:6" x14ac:dyDescent="0.2">
      <c r="B13" s="35">
        <v>4</v>
      </c>
      <c r="C13" s="147" t="s">
        <v>5</v>
      </c>
      <c r="D13" s="148"/>
      <c r="E13" s="148" t="e">
        <f>'FORM 11A- 3'!#REF!</f>
        <v>#REF!</v>
      </c>
      <c r="F13" s="173">
        <f>'FORM 11A- 1'!G116</f>
        <v>0</v>
      </c>
    </row>
    <row r="14" spans="2:6" x14ac:dyDescent="0.2">
      <c r="B14" s="35">
        <v>5</v>
      </c>
      <c r="C14" s="149" t="s">
        <v>6</v>
      </c>
      <c r="D14" s="150"/>
      <c r="E14" s="150" t="e">
        <f>'FORM 11A- 3'!#REF!</f>
        <v>#REF!</v>
      </c>
      <c r="F14" s="173">
        <f>'FORM 11A- 1'!G154</f>
        <v>0</v>
      </c>
    </row>
    <row r="15" spans="2:6" x14ac:dyDescent="0.2">
      <c r="B15" s="51"/>
      <c r="C15" s="151" t="s">
        <v>176</v>
      </c>
      <c r="D15" s="152"/>
      <c r="E15" s="153"/>
      <c r="F15" s="181">
        <f>'FORM 11A- 1'!F159</f>
        <v>0</v>
      </c>
    </row>
    <row r="16" spans="2:6" x14ac:dyDescent="0.2">
      <c r="B16" s="41"/>
      <c r="C16" s="52"/>
      <c r="D16" s="154" t="s">
        <v>212</v>
      </c>
      <c r="E16" s="155"/>
      <c r="F16" s="176">
        <f>SUM(F10:F15)</f>
        <v>0</v>
      </c>
    </row>
    <row r="17" spans="2:6" x14ac:dyDescent="0.2">
      <c r="B17" s="36"/>
      <c r="C17" s="37"/>
      <c r="D17" s="37"/>
      <c r="E17" s="38"/>
      <c r="F17" s="182"/>
    </row>
    <row r="18" spans="2:6" ht="29.25" customHeight="1" x14ac:dyDescent="0.2">
      <c r="B18" s="25" t="s">
        <v>169</v>
      </c>
      <c r="C18" s="156" t="s">
        <v>210</v>
      </c>
      <c r="D18" s="157"/>
      <c r="E18" s="158"/>
      <c r="F18" s="180" t="s">
        <v>163</v>
      </c>
    </row>
    <row r="19" spans="2:6" x14ac:dyDescent="0.2">
      <c r="B19" s="35">
        <v>1</v>
      </c>
      <c r="C19" s="147" t="s">
        <v>4</v>
      </c>
      <c r="D19" s="148"/>
      <c r="E19" s="148"/>
      <c r="F19" s="173">
        <f>'FORM 11A- 2'!G21+'FORM 11A- 2'!G75</f>
        <v>0</v>
      </c>
    </row>
    <row r="20" spans="2:6" x14ac:dyDescent="0.2">
      <c r="B20" s="35">
        <v>2</v>
      </c>
      <c r="C20" s="147" t="s">
        <v>164</v>
      </c>
      <c r="D20" s="148"/>
      <c r="E20" s="148"/>
      <c r="F20" s="173">
        <f>'FORM 11A- 2'!G35</f>
        <v>0</v>
      </c>
    </row>
    <row r="21" spans="2:6" x14ac:dyDescent="0.2">
      <c r="B21" s="35">
        <v>3</v>
      </c>
      <c r="C21" s="147" t="s">
        <v>3</v>
      </c>
      <c r="D21" s="148"/>
      <c r="E21" s="148" t="e">
        <f>'FORM 11A- 3'!#REF!</f>
        <v>#REF!</v>
      </c>
      <c r="F21" s="173">
        <f>'FORM 11A- 2'!G95</f>
        <v>0</v>
      </c>
    </row>
    <row r="22" spans="2:6" x14ac:dyDescent="0.2">
      <c r="B22" s="35">
        <v>4</v>
      </c>
      <c r="C22" s="147" t="s">
        <v>5</v>
      </c>
      <c r="D22" s="148"/>
      <c r="E22" s="148" t="e">
        <f>'FORM 11A- 3'!#REF!</f>
        <v>#REF!</v>
      </c>
      <c r="F22" s="173">
        <f>'FORM 11A- 2'!G116</f>
        <v>0</v>
      </c>
    </row>
    <row r="23" spans="2:6" x14ac:dyDescent="0.2">
      <c r="B23" s="35">
        <v>5</v>
      </c>
      <c r="C23" s="149" t="s">
        <v>6</v>
      </c>
      <c r="D23" s="150"/>
      <c r="E23" s="150" t="e">
        <f>'FORM 11A- 3'!#REF!</f>
        <v>#REF!</v>
      </c>
      <c r="F23" s="173">
        <f>'FORM 11A- 2'!G154</f>
        <v>0</v>
      </c>
    </row>
    <row r="24" spans="2:6" x14ac:dyDescent="0.2">
      <c r="B24" s="51"/>
      <c r="C24" s="151" t="s">
        <v>176</v>
      </c>
      <c r="D24" s="152"/>
      <c r="E24" s="153"/>
      <c r="F24" s="181">
        <f>'FORM 11A- 2'!F159</f>
        <v>0</v>
      </c>
    </row>
    <row r="25" spans="2:6" x14ac:dyDescent="0.2">
      <c r="B25" s="41"/>
      <c r="C25" s="52"/>
      <c r="D25" s="154" t="s">
        <v>213</v>
      </c>
      <c r="E25" s="155"/>
      <c r="F25" s="176">
        <f>SUM(F19:F24)</f>
        <v>0</v>
      </c>
    </row>
    <row r="26" spans="2:6" x14ac:dyDescent="0.2">
      <c r="B26" s="115"/>
      <c r="C26" s="116"/>
      <c r="D26" s="117"/>
      <c r="E26" s="117"/>
      <c r="F26" s="183"/>
    </row>
    <row r="27" spans="2:6" x14ac:dyDescent="0.2">
      <c r="B27" s="25" t="s">
        <v>169</v>
      </c>
      <c r="C27" s="156" t="s">
        <v>211</v>
      </c>
      <c r="D27" s="157"/>
      <c r="E27" s="158"/>
      <c r="F27" s="180" t="s">
        <v>163</v>
      </c>
    </row>
    <row r="28" spans="2:6" ht="13.5" customHeight="1" x14ac:dyDescent="0.2">
      <c r="B28" s="35">
        <v>1</v>
      </c>
      <c r="C28" s="147" t="s">
        <v>4</v>
      </c>
      <c r="D28" s="148"/>
      <c r="E28" s="148"/>
      <c r="F28" s="173">
        <f>'FORM 11A- 3'!G21+'FORM 11A- 3'!G75</f>
        <v>0</v>
      </c>
    </row>
    <row r="29" spans="2:6" ht="15.75" customHeight="1" x14ac:dyDescent="0.2">
      <c r="B29" s="35">
        <v>2</v>
      </c>
      <c r="C29" s="147" t="s">
        <v>164</v>
      </c>
      <c r="D29" s="148"/>
      <c r="E29" s="148"/>
      <c r="F29" s="173">
        <f>'FORM 11A- 3'!G35</f>
        <v>0</v>
      </c>
    </row>
    <row r="30" spans="2:6" x14ac:dyDescent="0.2">
      <c r="B30" s="35">
        <v>3</v>
      </c>
      <c r="C30" s="147" t="s">
        <v>3</v>
      </c>
      <c r="D30" s="148"/>
      <c r="E30" s="148" t="e">
        <f>'FORM 11A- 3'!#REF!</f>
        <v>#REF!</v>
      </c>
      <c r="F30" s="173">
        <f>'FORM 11A- 3'!G95</f>
        <v>0</v>
      </c>
    </row>
    <row r="31" spans="2:6" x14ac:dyDescent="0.2">
      <c r="B31" s="35">
        <v>4</v>
      </c>
      <c r="C31" s="147" t="s">
        <v>5</v>
      </c>
      <c r="D31" s="148"/>
      <c r="E31" s="148" t="e">
        <f>'FORM 11A- 3'!#REF!</f>
        <v>#REF!</v>
      </c>
      <c r="F31" s="173">
        <f>'FORM 11A- 3'!G116</f>
        <v>0</v>
      </c>
    </row>
    <row r="32" spans="2:6" x14ac:dyDescent="0.2">
      <c r="B32" s="35">
        <v>5</v>
      </c>
      <c r="C32" s="149" t="s">
        <v>6</v>
      </c>
      <c r="D32" s="150"/>
      <c r="E32" s="150" t="e">
        <f>'FORM 11A- 3'!#REF!</f>
        <v>#REF!</v>
      </c>
      <c r="F32" s="173">
        <f>'FORM 11A- 3'!G154</f>
        <v>0</v>
      </c>
    </row>
    <row r="33" spans="2:6" x14ac:dyDescent="0.2">
      <c r="B33" s="51"/>
      <c r="C33" s="151" t="s">
        <v>176</v>
      </c>
      <c r="D33" s="152"/>
      <c r="E33" s="153"/>
      <c r="F33" s="181">
        <f>'FORM 11A- 3'!F159</f>
        <v>0</v>
      </c>
    </row>
    <row r="34" spans="2:6" ht="13.5" customHeight="1" x14ac:dyDescent="0.2">
      <c r="B34" s="41"/>
      <c r="C34" s="52"/>
      <c r="D34" s="154" t="s">
        <v>214</v>
      </c>
      <c r="E34" s="155"/>
      <c r="F34" s="176">
        <f>SUM(F28:F33)</f>
        <v>0</v>
      </c>
    </row>
    <row r="35" spans="2:6" x14ac:dyDescent="0.2">
      <c r="B35" s="115"/>
      <c r="C35" s="116"/>
      <c r="D35" s="117"/>
      <c r="E35" s="117"/>
      <c r="F35" s="183"/>
    </row>
  </sheetData>
  <mergeCells count="30">
    <mergeCell ref="D34:E34"/>
    <mergeCell ref="B1:C1"/>
    <mergeCell ref="B6:C6"/>
    <mergeCell ref="C18:E18"/>
    <mergeCell ref="C19:E19"/>
    <mergeCell ref="B2:F2"/>
    <mergeCell ref="B3:F3"/>
    <mergeCell ref="B5:F5"/>
    <mergeCell ref="C21:E21"/>
    <mergeCell ref="C11:E11"/>
    <mergeCell ref="D16:E16"/>
    <mergeCell ref="C20:E20"/>
    <mergeCell ref="C8:E8"/>
    <mergeCell ref="C9:E9"/>
    <mergeCell ref="C10:E10"/>
    <mergeCell ref="C12:E12"/>
    <mergeCell ref="C13:E13"/>
    <mergeCell ref="C15:E15"/>
    <mergeCell ref="C14:E14"/>
    <mergeCell ref="C22:E22"/>
    <mergeCell ref="C23:E23"/>
    <mergeCell ref="C30:E30"/>
    <mergeCell ref="C31:E31"/>
    <mergeCell ref="C32:E32"/>
    <mergeCell ref="C33:E33"/>
    <mergeCell ref="C24:E24"/>
    <mergeCell ref="D25:E25"/>
    <mergeCell ref="C27:E27"/>
    <mergeCell ref="C28:E28"/>
    <mergeCell ref="C29:E29"/>
  </mergeCells>
  <printOptions horizontalCentered="1"/>
  <pageMargins left="0.59055118110236227" right="0.39370078740157483" top="0.78740157480314965" bottom="0.39370078740157483" header="0" footer="0"/>
  <pageSetup scale="89" fitToHeight="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6"/>
  <sheetViews>
    <sheetView tabSelected="1" workbookViewId="0">
      <selection activeCell="F39" sqref="F39"/>
    </sheetView>
  </sheetViews>
  <sheetFormatPr baseColWidth="10" defaultRowHeight="12.75" x14ac:dyDescent="0.2"/>
  <cols>
    <col min="2" max="2" width="29.42578125" customWidth="1"/>
    <col min="3" max="3" width="12" customWidth="1"/>
    <col min="4" max="4" width="11.28515625" customWidth="1"/>
    <col min="6" max="6" width="15.42578125" customWidth="1"/>
    <col min="7" max="7" width="16.5703125" style="177" bestFit="1" customWidth="1"/>
  </cols>
  <sheetData>
    <row r="2" spans="2:7" ht="15" x14ac:dyDescent="0.25">
      <c r="B2" s="78" t="s">
        <v>192</v>
      </c>
      <c r="C2" s="163"/>
      <c r="D2" s="163"/>
      <c r="E2" s="77" t="s">
        <v>191</v>
      </c>
      <c r="F2" s="103"/>
      <c r="G2" s="184"/>
    </row>
    <row r="3" spans="2:7" ht="15" x14ac:dyDescent="0.25">
      <c r="B3" s="118" t="s">
        <v>217</v>
      </c>
      <c r="C3" s="163" t="s">
        <v>216</v>
      </c>
      <c r="D3" s="163"/>
      <c r="E3" s="163"/>
      <c r="F3" s="163"/>
      <c r="G3" s="163"/>
    </row>
    <row r="4" spans="2:7" ht="15.75" thickBot="1" x14ac:dyDescent="0.3">
      <c r="B4" s="78"/>
      <c r="C4" s="75"/>
      <c r="D4" s="75"/>
      <c r="E4" s="77"/>
      <c r="F4" s="76"/>
      <c r="G4" s="185"/>
    </row>
    <row r="5" spans="2:7" ht="13.5" thickBot="1" x14ac:dyDescent="0.25">
      <c r="B5" s="102" t="s">
        <v>190</v>
      </c>
      <c r="C5" s="164">
        <v>1</v>
      </c>
      <c r="D5" s="164"/>
      <c r="E5" s="164"/>
      <c r="F5" s="164"/>
      <c r="G5" s="165"/>
    </row>
    <row r="6" spans="2:7" ht="13.5" thickBot="1" x14ac:dyDescent="0.25">
      <c r="B6" s="102" t="s">
        <v>189</v>
      </c>
      <c r="C6" s="164"/>
      <c r="D6" s="164"/>
      <c r="E6" s="164"/>
      <c r="F6" s="164"/>
      <c r="G6" s="165"/>
    </row>
    <row r="7" spans="2:7" ht="13.5" thickBot="1" x14ac:dyDescent="0.25">
      <c r="B7" s="102" t="s">
        <v>188</v>
      </c>
      <c r="C7" s="164"/>
      <c r="D7" s="164"/>
      <c r="E7" s="164"/>
      <c r="F7" s="164"/>
      <c r="G7" s="165"/>
    </row>
    <row r="8" spans="2:7" ht="13.5" thickBot="1" x14ac:dyDescent="0.25">
      <c r="B8" s="160" t="s">
        <v>187</v>
      </c>
      <c r="C8" s="161"/>
      <c r="D8" s="161"/>
      <c r="E8" s="161"/>
      <c r="F8" s="161"/>
      <c r="G8" s="162"/>
    </row>
    <row r="9" spans="2:7" ht="13.5" thickBot="1" x14ac:dyDescent="0.25">
      <c r="B9" s="96" t="s">
        <v>177</v>
      </c>
      <c r="C9" s="86" t="s">
        <v>183</v>
      </c>
      <c r="D9" s="98" t="s">
        <v>11</v>
      </c>
      <c r="E9" s="97" t="s">
        <v>13</v>
      </c>
      <c r="F9" s="99" t="s">
        <v>182</v>
      </c>
      <c r="G9" s="186" t="s">
        <v>181</v>
      </c>
    </row>
    <row r="10" spans="2:7" ht="13.5" thickBot="1" x14ac:dyDescent="0.25">
      <c r="B10" s="87"/>
      <c r="C10" s="86"/>
      <c r="D10" s="98"/>
      <c r="E10" s="97"/>
      <c r="F10" s="99"/>
      <c r="G10" s="186">
        <f>+F10*E10</f>
        <v>0</v>
      </c>
    </row>
    <row r="11" spans="2:7" ht="13.5" thickBot="1" x14ac:dyDescent="0.25">
      <c r="B11" s="87"/>
      <c r="C11" s="86"/>
      <c r="D11" s="98"/>
      <c r="E11" s="97"/>
      <c r="F11" s="99"/>
      <c r="G11" s="186">
        <f>+F11*E11</f>
        <v>0</v>
      </c>
    </row>
    <row r="12" spans="2:7" ht="13.5" thickBot="1" x14ac:dyDescent="0.25">
      <c r="B12" s="96"/>
      <c r="C12" s="95"/>
      <c r="D12" s="95"/>
      <c r="E12" s="94"/>
      <c r="F12" s="101"/>
      <c r="G12" s="186">
        <f>SUM(G10:G11)</f>
        <v>0</v>
      </c>
    </row>
    <row r="13" spans="2:7" ht="13.5" thickBot="1" x14ac:dyDescent="0.25">
      <c r="B13" s="166" t="s">
        <v>186</v>
      </c>
      <c r="C13" s="167"/>
      <c r="D13" s="167"/>
      <c r="E13" s="167"/>
      <c r="F13" s="167"/>
      <c r="G13" s="168"/>
    </row>
    <row r="14" spans="2:7" ht="13.5" thickBot="1" x14ac:dyDescent="0.25">
      <c r="B14" s="96" t="s">
        <v>177</v>
      </c>
      <c r="C14" s="82" t="s">
        <v>183</v>
      </c>
      <c r="D14" s="82" t="s">
        <v>11</v>
      </c>
      <c r="E14" s="84" t="s">
        <v>13</v>
      </c>
      <c r="F14" s="83" t="s">
        <v>182</v>
      </c>
      <c r="G14" s="186" t="s">
        <v>181</v>
      </c>
    </row>
    <row r="15" spans="2:7" ht="13.5" thickBot="1" x14ac:dyDescent="0.25">
      <c r="B15" s="90"/>
      <c r="C15" s="81"/>
      <c r="D15" s="82"/>
      <c r="E15" s="100"/>
      <c r="F15" s="83"/>
      <c r="G15" s="186">
        <f>+F15*E15</f>
        <v>0</v>
      </c>
    </row>
    <row r="16" spans="2:7" ht="13.5" thickBot="1" x14ac:dyDescent="0.25">
      <c r="B16" s="90"/>
      <c r="C16" s="81"/>
      <c r="D16" s="82"/>
      <c r="E16" s="100"/>
      <c r="F16" s="83"/>
      <c r="G16" s="186">
        <f>+F16*E16</f>
        <v>0</v>
      </c>
    </row>
    <row r="17" spans="2:7" ht="13.5" thickBot="1" x14ac:dyDescent="0.25">
      <c r="B17" s="90"/>
      <c r="C17" s="81"/>
      <c r="D17" s="82"/>
      <c r="E17" s="100"/>
      <c r="F17" s="83"/>
      <c r="G17" s="186">
        <f>+F17*E17</f>
        <v>0</v>
      </c>
    </row>
    <row r="18" spans="2:7" ht="13.5" thickBot="1" x14ac:dyDescent="0.25">
      <c r="B18" s="90"/>
      <c r="C18" s="81"/>
      <c r="D18" s="82"/>
      <c r="E18" s="100"/>
      <c r="F18" s="83"/>
      <c r="G18" s="186">
        <f>+F18*E18</f>
        <v>0</v>
      </c>
    </row>
    <row r="19" spans="2:7" ht="13.5" thickBot="1" x14ac:dyDescent="0.25">
      <c r="B19" s="90"/>
      <c r="C19" s="81"/>
      <c r="D19" s="82"/>
      <c r="E19" s="100"/>
      <c r="F19" s="83"/>
      <c r="G19" s="186">
        <f>+F19*E19</f>
        <v>0</v>
      </c>
    </row>
    <row r="20" spans="2:7" ht="13.5" thickBot="1" x14ac:dyDescent="0.25">
      <c r="B20" s="96"/>
      <c r="C20" s="95"/>
      <c r="D20" s="95"/>
      <c r="E20" s="94"/>
      <c r="F20" s="93"/>
      <c r="G20" s="186">
        <f>SUM(G15:G19)</f>
        <v>0</v>
      </c>
    </row>
    <row r="21" spans="2:7" ht="13.5" thickBot="1" x14ac:dyDescent="0.25">
      <c r="B21" s="166" t="s">
        <v>185</v>
      </c>
      <c r="C21" s="167"/>
      <c r="D21" s="167"/>
      <c r="E21" s="167"/>
      <c r="F21" s="167"/>
      <c r="G21" s="168"/>
    </row>
    <row r="22" spans="2:7" ht="13.5" thickBot="1" x14ac:dyDescent="0.25">
      <c r="B22" s="96" t="s">
        <v>177</v>
      </c>
      <c r="C22" s="82" t="s">
        <v>183</v>
      </c>
      <c r="D22" s="82" t="s">
        <v>11</v>
      </c>
      <c r="E22" s="84" t="s">
        <v>13</v>
      </c>
      <c r="F22" s="83" t="s">
        <v>182</v>
      </c>
      <c r="G22" s="186" t="s">
        <v>181</v>
      </c>
    </row>
    <row r="23" spans="2:7" ht="13.5" thickBot="1" x14ac:dyDescent="0.25">
      <c r="B23" s="90"/>
      <c r="C23" s="86"/>
      <c r="D23" s="97"/>
      <c r="E23" s="97"/>
      <c r="F23" s="88"/>
      <c r="G23" s="186">
        <f>+F23*E23</f>
        <v>0</v>
      </c>
    </row>
    <row r="24" spans="2:7" ht="13.5" thickBot="1" x14ac:dyDescent="0.25">
      <c r="B24" s="82"/>
      <c r="C24" s="86"/>
      <c r="D24" s="98"/>
      <c r="E24" s="97"/>
      <c r="F24" s="88"/>
      <c r="G24" s="186">
        <f>+F24*E24</f>
        <v>0</v>
      </c>
    </row>
    <row r="25" spans="2:7" ht="13.5" thickBot="1" x14ac:dyDescent="0.25">
      <c r="B25" s="82"/>
      <c r="C25" s="86"/>
      <c r="D25" s="98"/>
      <c r="E25" s="97"/>
      <c r="F25" s="88"/>
      <c r="G25" s="186">
        <f>+F25*E25</f>
        <v>0</v>
      </c>
    </row>
    <row r="26" spans="2:7" ht="13.5" thickBot="1" x14ac:dyDescent="0.25">
      <c r="B26" s="90"/>
      <c r="C26" s="86"/>
      <c r="D26" s="98"/>
      <c r="E26" s="97"/>
      <c r="F26" s="83"/>
      <c r="G26" s="186">
        <f>+F26*E26</f>
        <v>0</v>
      </c>
    </row>
    <row r="27" spans="2:7" ht="13.5" thickBot="1" x14ac:dyDescent="0.25">
      <c r="B27" s="96"/>
      <c r="C27" s="95"/>
      <c r="D27" s="95"/>
      <c r="E27" s="94"/>
      <c r="F27" s="93"/>
      <c r="G27" s="186">
        <f>SUM(G23:G26)</f>
        <v>0</v>
      </c>
    </row>
    <row r="28" spans="2:7" ht="13.5" thickBot="1" x14ac:dyDescent="0.25">
      <c r="B28" s="166" t="s">
        <v>184</v>
      </c>
      <c r="C28" s="167"/>
      <c r="D28" s="167"/>
      <c r="E28" s="167"/>
      <c r="F28" s="167"/>
      <c r="G28" s="168"/>
    </row>
    <row r="29" spans="2:7" ht="13.5" thickBot="1" x14ac:dyDescent="0.25">
      <c r="B29" s="89" t="s">
        <v>177</v>
      </c>
      <c r="C29" s="92" t="s">
        <v>183</v>
      </c>
      <c r="D29" s="92" t="s">
        <v>11</v>
      </c>
      <c r="E29" s="105" t="s">
        <v>13</v>
      </c>
      <c r="F29" s="104" t="s">
        <v>182</v>
      </c>
      <c r="G29" s="187" t="s">
        <v>181</v>
      </c>
    </row>
    <row r="30" spans="2:7" ht="13.5" thickBot="1" x14ac:dyDescent="0.25">
      <c r="B30" s="87"/>
      <c r="C30" s="90"/>
      <c r="D30" s="85"/>
      <c r="E30" s="91"/>
      <c r="F30" s="83"/>
      <c r="G30" s="186">
        <f>+F30*E30</f>
        <v>0</v>
      </c>
    </row>
    <row r="31" spans="2:7" ht="13.5" thickBot="1" x14ac:dyDescent="0.25">
      <c r="B31" s="87"/>
      <c r="C31" s="86"/>
      <c r="D31" s="85"/>
      <c r="E31" s="84"/>
      <c r="F31" s="83"/>
      <c r="G31" s="186">
        <f>+F31*E31</f>
        <v>0</v>
      </c>
    </row>
    <row r="32" spans="2:7" ht="13.5" thickBot="1" x14ac:dyDescent="0.25">
      <c r="B32" s="87"/>
      <c r="C32" s="86"/>
      <c r="D32" s="85"/>
      <c r="E32" s="84"/>
      <c r="F32" s="83"/>
      <c r="G32" s="186">
        <f>+F32*E32</f>
        <v>0</v>
      </c>
    </row>
    <row r="33" spans="2:7" ht="13.5" thickBot="1" x14ac:dyDescent="0.25">
      <c r="B33" s="87"/>
      <c r="C33" s="86"/>
      <c r="D33" s="85"/>
      <c r="E33" s="84"/>
      <c r="F33" s="83"/>
      <c r="G33" s="186">
        <f>+F33*E33</f>
        <v>0</v>
      </c>
    </row>
    <row r="34" spans="2:7" ht="13.5" thickBot="1" x14ac:dyDescent="0.25">
      <c r="B34" s="87"/>
      <c r="C34" s="86"/>
      <c r="D34" s="85"/>
      <c r="E34" s="84"/>
      <c r="F34" s="83"/>
      <c r="G34" s="186">
        <f>+F34*E34</f>
        <v>0</v>
      </c>
    </row>
    <row r="35" spans="2:7" ht="13.5" thickBot="1" x14ac:dyDescent="0.25">
      <c r="B35" s="82"/>
      <c r="C35" s="81"/>
      <c r="D35" s="81"/>
      <c r="E35" s="80"/>
      <c r="F35" s="79"/>
      <c r="G35" s="186">
        <f>SUM(G30:G34)</f>
        <v>0</v>
      </c>
    </row>
    <row r="36" spans="2:7" ht="13.5" thickBot="1" x14ac:dyDescent="0.25">
      <c r="B36" s="190" t="s">
        <v>223</v>
      </c>
      <c r="C36" s="191"/>
      <c r="D36" s="191"/>
      <c r="E36" s="191"/>
      <c r="F36" s="188">
        <f>G12+G20+G27+G35</f>
        <v>0</v>
      </c>
      <c r="G36" s="189"/>
    </row>
  </sheetData>
  <mergeCells count="11">
    <mergeCell ref="B13:G13"/>
    <mergeCell ref="B21:G21"/>
    <mergeCell ref="B28:G28"/>
    <mergeCell ref="B36:E36"/>
    <mergeCell ref="F36:G36"/>
    <mergeCell ref="B8:G8"/>
    <mergeCell ref="C2:D2"/>
    <mergeCell ref="C3:G3"/>
    <mergeCell ref="C5:G5"/>
    <mergeCell ref="C6:G6"/>
    <mergeCell ref="C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Datos</vt:lpstr>
      <vt:lpstr>FORM 11A- 1</vt:lpstr>
      <vt:lpstr>FORM 11A- 2</vt:lpstr>
      <vt:lpstr>FORM 11A- 3</vt:lpstr>
      <vt:lpstr>FORM 11B</vt:lpstr>
      <vt:lpstr>FORM 11C-Resumen</vt:lpstr>
      <vt:lpstr>FORM 12</vt:lpstr>
      <vt:lpstr>'FORM 11A- 1'!Área_de_impresión</vt:lpstr>
      <vt:lpstr>'FORM 11A- 2'!Área_de_impresión</vt:lpstr>
      <vt:lpstr>'FORM 11A- 3'!Área_de_impresión</vt:lpstr>
      <vt:lpstr>'FORM 11B'!Área_de_impresión</vt:lpstr>
      <vt:lpstr>'FORM 11C-Resumen'!Área_de_impresión</vt:lpstr>
      <vt:lpstr>'FORM 11A- 1'!Títulos_a_imprimir</vt:lpstr>
      <vt:lpstr>'FORM 11A- 2'!Títulos_a_imprimir</vt:lpstr>
      <vt:lpstr>'FORM 11A- 3'!Títulos_a_imprimir</vt:lpstr>
      <vt:lpstr>'FORM 11C-Resumen'!Títulos_a_imprimir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cpu</dc:creator>
  <cp:lastModifiedBy>Paolo Seni Zambrano</cp:lastModifiedBy>
  <cp:lastPrinted>2015-05-25T12:55:51Z</cp:lastPrinted>
  <dcterms:created xsi:type="dcterms:W3CDTF">2005-04-24T00:09:27Z</dcterms:created>
  <dcterms:modified xsi:type="dcterms:W3CDTF">2015-09-30T20:21:47Z</dcterms:modified>
</cp:coreProperties>
</file>